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a00502293\Documents\"/>
    </mc:Choice>
  </mc:AlternateContent>
  <xr:revisionPtr revIDLastSave="0" documentId="8_{E19590AD-2F82-4E19-95B4-0AE74D68C945}" xr6:coauthVersionLast="36" xr6:coauthVersionMax="36" xr10:uidLastSave="{00000000-0000-0000-0000-000000000000}"/>
  <bookViews>
    <workbookView xWindow="-105" yWindow="-105" windowWidth="38625" windowHeight="21225" tabRatio="894" xr2:uid="{00000000-000D-0000-FFFF-FFFF00000000}"/>
  </bookViews>
  <sheets>
    <sheet name="Service Center Information" sheetId="9" r:id="rId1"/>
    <sheet name="Usage (2)" sheetId="15" state="hidden" r:id="rId2"/>
    <sheet name="Product List" sheetId="11" r:id="rId3"/>
    <sheet name="Salaries_Benefits" sheetId="13" r:id="rId4"/>
    <sheet name="Other Costs" sheetId="14" r:id="rId5"/>
    <sheet name="Depreciation" sheetId="7" r:id="rId6"/>
    <sheet name="Surplus_Deficit" sheetId="20" r:id="rId7"/>
    <sheet name="Calculated Rates" sheetId="8" r:id="rId8"/>
    <sheet name="Usage no merge" sheetId="17" state="hidden" r:id="rId9"/>
    <sheet name="With Merge" sheetId="18" state="hidden" r:id="rId10"/>
    <sheet name="Sheet5" sheetId="19" state="hidden" r:id="rId11"/>
  </sheets>
  <definedNames>
    <definedName name="_xlnm.Print_Titles" localSheetId="7">'Calculated Rates'!$A:$A,'Calculated Rates'!$1:$5</definedName>
    <definedName name="_xlnm.Print_Titles" localSheetId="4">'Other Costs'!$A:$D</definedName>
    <definedName name="_xlnm.Print_Titles" localSheetId="3">Salaries_Benefits!$A:$G,Salaries_Benefits!$1:$1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7" l="1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12" i="13"/>
  <c r="B26" i="8" l="1"/>
  <c r="A13" i="20"/>
  <c r="K11" i="7" l="1"/>
  <c r="L11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 s="1"/>
  <c r="K31" i="7"/>
  <c r="L31" i="7" s="1"/>
  <c r="K32" i="7"/>
  <c r="L32" i="7" s="1"/>
  <c r="K33" i="7"/>
  <c r="L33" i="7" s="1"/>
  <c r="K34" i="7"/>
  <c r="L34" i="7" s="1"/>
  <c r="K35" i="7"/>
  <c r="L35" i="7" s="1"/>
  <c r="K36" i="7"/>
  <c r="L36" i="7" s="1"/>
  <c r="K37" i="7"/>
  <c r="L37" i="7" s="1"/>
  <c r="K38" i="7"/>
  <c r="L38" i="7" s="1"/>
  <c r="K39" i="7"/>
  <c r="L39" i="7" s="1"/>
  <c r="K40" i="7"/>
  <c r="L40" i="7" s="1"/>
  <c r="K10" i="7"/>
  <c r="L10" i="7" s="1"/>
  <c r="I14" i="11" l="1"/>
  <c r="I15" i="11"/>
  <c r="I16" i="11"/>
  <c r="I17" i="11"/>
  <c r="I18" i="11"/>
  <c r="I19" i="11"/>
  <c r="I20" i="11"/>
  <c r="I21" i="11"/>
  <c r="I22" i="11"/>
  <c r="I13" i="11"/>
  <c r="C10" i="9" l="1"/>
  <c r="AM11" i="7" l="1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10" i="7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10" i="14"/>
  <c r="D44" i="13" l="1"/>
  <c r="F13" i="13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 s="1"/>
  <c r="F26" i="13"/>
  <c r="H26" i="13" s="1"/>
  <c r="F27" i="13"/>
  <c r="H27" i="13" s="1"/>
  <c r="F28" i="13"/>
  <c r="H28" i="13" s="1"/>
  <c r="F29" i="13"/>
  <c r="H29" i="13" s="1"/>
  <c r="F30" i="13"/>
  <c r="H30" i="13" s="1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 s="1"/>
  <c r="F37" i="13"/>
  <c r="H37" i="13" s="1"/>
  <c r="F38" i="13"/>
  <c r="H38" i="13" s="1"/>
  <c r="F39" i="13"/>
  <c r="H39" i="13" s="1"/>
  <c r="F40" i="13"/>
  <c r="H40" i="13" s="1"/>
  <c r="F41" i="13"/>
  <c r="H41" i="13" s="1"/>
  <c r="F42" i="13"/>
  <c r="H42" i="13" s="1"/>
  <c r="F12" i="13"/>
  <c r="H12" i="13" s="1"/>
  <c r="H13" i="13" l="1"/>
  <c r="C20" i="9"/>
  <c r="C19" i="9"/>
  <c r="C18" i="9"/>
  <c r="C13" i="9"/>
  <c r="C12" i="9"/>
  <c r="C9" i="9"/>
  <c r="C7" i="9"/>
  <c r="O12" i="11"/>
  <c r="N12" i="11"/>
  <c r="M12" i="11"/>
  <c r="M41" i="8"/>
  <c r="M43" i="8" s="1"/>
  <c r="L41" i="8"/>
  <c r="L43" i="8" s="1"/>
  <c r="K41" i="8"/>
  <c r="K43" i="8" s="1"/>
  <c r="J41" i="8"/>
  <c r="J43" i="8" s="1"/>
  <c r="I41" i="8"/>
  <c r="I43" i="8" s="1"/>
  <c r="H41" i="8"/>
  <c r="H43" i="8" s="1"/>
  <c r="G41" i="8"/>
  <c r="G43" i="8" s="1"/>
  <c r="F41" i="8"/>
  <c r="F43" i="8" s="1"/>
  <c r="E41" i="8"/>
  <c r="E43" i="8" s="1"/>
  <c r="D41" i="8"/>
  <c r="D43" i="8" s="1"/>
  <c r="F14" i="13" l="1"/>
  <c r="H14" i="13" l="1"/>
  <c r="F44" i="13"/>
  <c r="M22" i="7" l="1"/>
  <c r="M35" i="7"/>
  <c r="N35" i="7" s="1"/>
  <c r="M31" i="7"/>
  <c r="N31" i="7" s="1"/>
  <c r="M27" i="7"/>
  <c r="N27" i="7" s="1"/>
  <c r="M39" i="7"/>
  <c r="N39" i="7" s="1"/>
  <c r="M23" i="7"/>
  <c r="N23" i="7" s="1"/>
  <c r="M38" i="7"/>
  <c r="N38" i="7" s="1"/>
  <c r="M34" i="7"/>
  <c r="N34" i="7" s="1"/>
  <c r="M30" i="7"/>
  <c r="N30" i="7" s="1"/>
  <c r="M26" i="7"/>
  <c r="N26" i="7" s="1"/>
  <c r="M37" i="7"/>
  <c r="N37" i="7" s="1"/>
  <c r="M33" i="7"/>
  <c r="N33" i="7" s="1"/>
  <c r="M29" i="7"/>
  <c r="N29" i="7" s="1"/>
  <c r="M25" i="7"/>
  <c r="N25" i="7" s="1"/>
  <c r="M21" i="7"/>
  <c r="N21" i="7" s="1"/>
  <c r="M40" i="7"/>
  <c r="N40" i="7" s="1"/>
  <c r="M36" i="7"/>
  <c r="N36" i="7" s="1"/>
  <c r="M32" i="7"/>
  <c r="N32" i="7" s="1"/>
  <c r="M28" i="7"/>
  <c r="N28" i="7" s="1"/>
  <c r="M24" i="7"/>
  <c r="N24" i="7" s="1"/>
  <c r="M20" i="7"/>
  <c r="N20" i="7" s="1"/>
  <c r="N22" i="7" l="1"/>
  <c r="M10" i="7" l="1"/>
  <c r="N10" i="7" s="1"/>
  <c r="M17" i="7" l="1"/>
  <c r="N17" i="7" s="1"/>
  <c r="M16" i="7"/>
  <c r="M19" i="7"/>
  <c r="N19" i="7" s="1"/>
  <c r="M15" i="7"/>
  <c r="M11" i="7"/>
  <c r="N11" i="7" s="1"/>
  <c r="M18" i="7"/>
  <c r="M14" i="7"/>
  <c r="N14" i="7" s="1"/>
  <c r="M13" i="7"/>
  <c r="M12" i="7"/>
  <c r="N12" i="7" s="1"/>
  <c r="N18" i="7" l="1"/>
  <c r="N15" i="7"/>
  <c r="N16" i="7"/>
  <c r="N13" i="7"/>
  <c r="Y12" i="7" l="1"/>
  <c r="AI12" i="7"/>
  <c r="S12" i="7"/>
  <c r="AG12" i="7"/>
  <c r="Q12" i="7"/>
  <c r="AE12" i="7"/>
  <c r="AC12" i="7"/>
  <c r="AA12" i="7"/>
  <c r="W12" i="7"/>
  <c r="AK12" i="7"/>
  <c r="U12" i="7"/>
  <c r="AA11" i="7"/>
  <c r="U11" i="7"/>
  <c r="S11" i="7"/>
  <c r="AG11" i="7"/>
  <c r="Y11" i="7"/>
  <c r="W11" i="7"/>
  <c r="AK11" i="7"/>
  <c r="AI11" i="7"/>
  <c r="Q11" i="7"/>
  <c r="AE11" i="7"/>
  <c r="AC11" i="7"/>
  <c r="AN11" i="7" l="1"/>
  <c r="AO11" i="7" s="1"/>
  <c r="AN12" i="7"/>
  <c r="AO12" i="7" s="1"/>
  <c r="N46" i="13" l="1"/>
  <c r="P46" i="13"/>
  <c r="R46" i="13"/>
  <c r="T46" i="13"/>
  <c r="V46" i="13"/>
  <c r="X46" i="13"/>
  <c r="Z46" i="13"/>
  <c r="AB46" i="13"/>
  <c r="AD46" i="13"/>
  <c r="L46" i="13"/>
  <c r="J46" i="13"/>
  <c r="G46" i="13"/>
  <c r="D42" i="14"/>
  <c r="B9" i="8" s="1"/>
  <c r="O28" i="13"/>
  <c r="Q14" i="7"/>
  <c r="AI23" i="7"/>
  <c r="AC30" i="7"/>
  <c r="W40" i="7"/>
  <c r="U40" i="7"/>
  <c r="AC38" i="7"/>
  <c r="U38" i="7"/>
  <c r="AK34" i="7"/>
  <c r="AA34" i="7"/>
  <c r="W34" i="7"/>
  <c r="AG28" i="7"/>
  <c r="AK22" i="7"/>
  <c r="AA22" i="7"/>
  <c r="Y22" i="7"/>
  <c r="Q16" i="7"/>
  <c r="N14" i="11"/>
  <c r="N15" i="11"/>
  <c r="N16" i="11"/>
  <c r="N17" i="11"/>
  <c r="N18" i="11"/>
  <c r="N19" i="11"/>
  <c r="N20" i="11"/>
  <c r="N21" i="11"/>
  <c r="N22" i="11"/>
  <c r="N13" i="11"/>
  <c r="O22" i="11"/>
  <c r="M22" i="11"/>
  <c r="O21" i="11"/>
  <c r="M21" i="11"/>
  <c r="O20" i="11"/>
  <c r="M20" i="11"/>
  <c r="O19" i="11"/>
  <c r="M19" i="11"/>
  <c r="O18" i="11"/>
  <c r="M18" i="11"/>
  <c r="O17" i="11"/>
  <c r="M17" i="11"/>
  <c r="O16" i="11"/>
  <c r="M16" i="11"/>
  <c r="O15" i="11"/>
  <c r="M15" i="11"/>
  <c r="O14" i="11"/>
  <c r="M14" i="11"/>
  <c r="O13" i="11"/>
  <c r="M13" i="11"/>
  <c r="M31" i="8"/>
  <c r="L31" i="8"/>
  <c r="K31" i="8"/>
  <c r="J31" i="8"/>
  <c r="I31" i="8"/>
  <c r="H31" i="8"/>
  <c r="G31" i="8"/>
  <c r="F31" i="8"/>
  <c r="E31" i="8"/>
  <c r="D31" i="8"/>
  <c r="M30" i="8"/>
  <c r="L30" i="8"/>
  <c r="K30" i="8"/>
  <c r="J30" i="8"/>
  <c r="I30" i="8"/>
  <c r="H30" i="8"/>
  <c r="G30" i="8"/>
  <c r="F30" i="8"/>
  <c r="E30" i="8"/>
  <c r="D30" i="8"/>
  <c r="B346" i="19"/>
  <c r="C346" i="19"/>
  <c r="D346" i="19"/>
  <c r="E346" i="19"/>
  <c r="F346" i="19"/>
  <c r="G346" i="19"/>
  <c r="H346" i="19"/>
  <c r="I346" i="19"/>
  <c r="J346" i="19"/>
  <c r="K346" i="19"/>
  <c r="L346" i="19"/>
  <c r="M346" i="19"/>
  <c r="N346" i="19"/>
  <c r="O346" i="19"/>
  <c r="P346" i="19"/>
  <c r="Q346" i="19"/>
  <c r="R346" i="19"/>
  <c r="S346" i="19"/>
  <c r="T346" i="19"/>
  <c r="U346" i="19"/>
  <c r="V346" i="19"/>
  <c r="W346" i="19"/>
  <c r="X346" i="19"/>
  <c r="Y346" i="19"/>
  <c r="Z346" i="19"/>
  <c r="AA346" i="19"/>
  <c r="AB346" i="19"/>
  <c r="AC346" i="19"/>
  <c r="AD346" i="19"/>
  <c r="AE346" i="19"/>
  <c r="AF346" i="19"/>
  <c r="AG346" i="19"/>
  <c r="AH346" i="19"/>
  <c r="AI346" i="19"/>
  <c r="AJ346" i="19"/>
  <c r="AK346" i="19"/>
  <c r="AL346" i="19"/>
  <c r="AM346" i="19"/>
  <c r="AN346" i="19"/>
  <c r="AO346" i="19"/>
  <c r="AP346" i="19"/>
  <c r="AQ346" i="19"/>
  <c r="AR346" i="19"/>
  <c r="AS346" i="19"/>
  <c r="AT346" i="19"/>
  <c r="AU346" i="19"/>
  <c r="AV346" i="19"/>
  <c r="AW346" i="19"/>
  <c r="AX346" i="19"/>
  <c r="AY346" i="19"/>
  <c r="AZ346" i="19"/>
  <c r="BA346" i="19"/>
  <c r="BB346" i="19"/>
  <c r="BC346" i="19"/>
  <c r="BD346" i="19"/>
  <c r="BE346" i="19"/>
  <c r="BF346" i="19"/>
  <c r="BG346" i="19"/>
  <c r="BH346" i="19"/>
  <c r="BI346" i="19"/>
  <c r="BJ346" i="19"/>
  <c r="BK346" i="19"/>
  <c r="BL346" i="19"/>
  <c r="BM346" i="19"/>
  <c r="BN346" i="19"/>
  <c r="BO346" i="19"/>
  <c r="BP346" i="19"/>
  <c r="BQ346" i="19"/>
  <c r="BR346" i="19"/>
  <c r="BS346" i="19"/>
  <c r="BT346" i="19"/>
  <c r="BU346" i="19"/>
  <c r="BV346" i="19"/>
  <c r="BW346" i="19"/>
  <c r="BX346" i="19"/>
  <c r="BY346" i="19"/>
  <c r="BZ346" i="19"/>
  <c r="CA346" i="19"/>
  <c r="CB346" i="19"/>
  <c r="CC346" i="19"/>
  <c r="CD346" i="19"/>
  <c r="CE346" i="19"/>
  <c r="CF346" i="19"/>
  <c r="CG346" i="19"/>
  <c r="CH346" i="19"/>
  <c r="CI346" i="19"/>
  <c r="CJ346" i="19"/>
  <c r="CK346" i="19"/>
  <c r="CL346" i="19"/>
  <c r="CM346" i="19"/>
  <c r="CN346" i="19"/>
  <c r="CO346" i="19"/>
  <c r="CP346" i="19"/>
  <c r="CQ346" i="19"/>
  <c r="CR346" i="19"/>
  <c r="CS346" i="19"/>
  <c r="CT346" i="19"/>
  <c r="CU346" i="19"/>
  <c r="CV346" i="19"/>
  <c r="A346" i="19"/>
  <c r="H2" i="19"/>
  <c r="H3" i="19"/>
  <c r="H4" i="19"/>
  <c r="H5" i="19"/>
  <c r="H6" i="19"/>
  <c r="H7" i="19"/>
  <c r="H8" i="19"/>
  <c r="H9" i="19"/>
  <c r="H10" i="19"/>
  <c r="H11" i="19"/>
  <c r="H12" i="19"/>
  <c r="H13" i="19"/>
  <c r="L13" i="19"/>
  <c r="H14" i="19"/>
  <c r="H15" i="19"/>
  <c r="L15" i="19" s="1"/>
  <c r="H16" i="19"/>
  <c r="H17" i="19"/>
  <c r="L17" i="19" s="1"/>
  <c r="H18" i="19"/>
  <c r="H19" i="19"/>
  <c r="L19" i="19" s="1"/>
  <c r="H20" i="19"/>
  <c r="H21" i="19"/>
  <c r="L21" i="19" s="1"/>
  <c r="H22" i="19"/>
  <c r="H23" i="19"/>
  <c r="L23" i="19" s="1"/>
  <c r="H24" i="19"/>
  <c r="H25" i="19"/>
  <c r="L25" i="19"/>
  <c r="H26" i="19"/>
  <c r="H27" i="19"/>
  <c r="L27" i="19" s="1"/>
  <c r="H28" i="19"/>
  <c r="H29" i="19"/>
  <c r="L29" i="19" s="1"/>
  <c r="H30" i="19"/>
  <c r="H31" i="19"/>
  <c r="L31" i="19"/>
  <c r="H32" i="19"/>
  <c r="H33" i="19"/>
  <c r="L33" i="19" s="1"/>
  <c r="H34" i="19"/>
  <c r="H35" i="19"/>
  <c r="L35" i="19" s="1"/>
  <c r="H36" i="19"/>
  <c r="H37" i="19"/>
  <c r="L37" i="19" s="1"/>
  <c r="H38" i="19"/>
  <c r="H39" i="19"/>
  <c r="L39" i="19" s="1"/>
  <c r="H40" i="19"/>
  <c r="H41" i="19"/>
  <c r="L41" i="19" s="1"/>
  <c r="H42" i="19"/>
  <c r="H43" i="19"/>
  <c r="L43" i="19" s="1"/>
  <c r="H44" i="19"/>
  <c r="H45" i="19"/>
  <c r="L45" i="19" s="1"/>
  <c r="H46" i="19"/>
  <c r="H47" i="19"/>
  <c r="L47" i="19" s="1"/>
  <c r="H48" i="19"/>
  <c r="H49" i="19"/>
  <c r="L49" i="19" s="1"/>
  <c r="H50" i="19"/>
  <c r="H51" i="19"/>
  <c r="L51" i="19" s="1"/>
  <c r="H52" i="19"/>
  <c r="H53" i="19"/>
  <c r="L53" i="19"/>
  <c r="H54" i="19"/>
  <c r="H55" i="19"/>
  <c r="L55" i="19" s="1"/>
  <c r="H56" i="19"/>
  <c r="H57" i="19"/>
  <c r="L57" i="19" s="1"/>
  <c r="H58" i="19"/>
  <c r="H59" i="19"/>
  <c r="L59" i="19" s="1"/>
  <c r="H60" i="19"/>
  <c r="H61" i="19"/>
  <c r="L61" i="19" s="1"/>
  <c r="H62" i="19"/>
  <c r="H63" i="19"/>
  <c r="L63" i="19" s="1"/>
  <c r="H64" i="19"/>
  <c r="H65" i="19"/>
  <c r="L65" i="19"/>
  <c r="H66" i="19"/>
  <c r="H67" i="19"/>
  <c r="L67" i="19" s="1"/>
  <c r="H68" i="19"/>
  <c r="H69" i="19"/>
  <c r="L69" i="19"/>
  <c r="H70" i="19"/>
  <c r="H71" i="19"/>
  <c r="L71" i="19" s="1"/>
  <c r="H72" i="19"/>
  <c r="H73" i="19"/>
  <c r="L73" i="19" s="1"/>
  <c r="H74" i="19"/>
  <c r="H75" i="19"/>
  <c r="L75" i="19" s="1"/>
  <c r="H76" i="19"/>
  <c r="H77" i="19"/>
  <c r="L77" i="19" s="1"/>
  <c r="H78" i="19"/>
  <c r="H79" i="19"/>
  <c r="L79" i="19" s="1"/>
  <c r="H80" i="19"/>
  <c r="H81" i="19"/>
  <c r="L81" i="19" s="1"/>
  <c r="H82" i="19"/>
  <c r="H83" i="19"/>
  <c r="L83" i="19" s="1"/>
  <c r="H84" i="19"/>
  <c r="H85" i="19"/>
  <c r="L85" i="19" s="1"/>
  <c r="H86" i="19"/>
  <c r="H87" i="19"/>
  <c r="L87" i="19"/>
  <c r="H88" i="19"/>
  <c r="H89" i="19"/>
  <c r="L89" i="19" s="1"/>
  <c r="H90" i="19"/>
  <c r="H91" i="19"/>
  <c r="L91" i="19" s="1"/>
  <c r="H92" i="19"/>
  <c r="H93" i="19"/>
  <c r="L93" i="19" s="1"/>
  <c r="H94" i="19"/>
  <c r="H95" i="19"/>
  <c r="L95" i="19" s="1"/>
  <c r="H96" i="19"/>
  <c r="H97" i="19"/>
  <c r="L97" i="19" s="1"/>
  <c r="H98" i="19"/>
  <c r="H99" i="19"/>
  <c r="L99" i="19" s="1"/>
  <c r="H100" i="19"/>
  <c r="H101" i="19"/>
  <c r="L101" i="19"/>
  <c r="H102" i="19"/>
  <c r="H103" i="19"/>
  <c r="L103" i="19" s="1"/>
  <c r="H104" i="19"/>
  <c r="H105" i="19"/>
  <c r="L105" i="19" s="1"/>
  <c r="H106" i="19"/>
  <c r="H107" i="19"/>
  <c r="L107" i="19" s="1"/>
  <c r="H108" i="19"/>
  <c r="H109" i="19"/>
  <c r="L109" i="19" s="1"/>
  <c r="H110" i="19"/>
  <c r="H111" i="19"/>
  <c r="L111" i="19" s="1"/>
  <c r="H112" i="19"/>
  <c r="H113" i="19"/>
  <c r="L113" i="19"/>
  <c r="H114" i="19"/>
  <c r="H115" i="19"/>
  <c r="L115" i="19" s="1"/>
  <c r="H116" i="19"/>
  <c r="H117" i="19"/>
  <c r="L117" i="19" s="1"/>
  <c r="H118" i="19"/>
  <c r="H119" i="19"/>
  <c r="L119" i="19" s="1"/>
  <c r="H120" i="19"/>
  <c r="H121" i="19"/>
  <c r="L121" i="19" s="1"/>
  <c r="H122" i="19"/>
  <c r="H123" i="19"/>
  <c r="L123" i="19" s="1"/>
  <c r="H124" i="19"/>
  <c r="H125" i="19"/>
  <c r="L125" i="19" s="1"/>
  <c r="H126" i="19"/>
  <c r="H127" i="19"/>
  <c r="L127" i="19" s="1"/>
  <c r="H128" i="19"/>
  <c r="H129" i="19"/>
  <c r="L129" i="19" s="1"/>
  <c r="H130" i="19"/>
  <c r="H131" i="19"/>
  <c r="L131" i="19" s="1"/>
  <c r="H132" i="19"/>
  <c r="H133" i="19"/>
  <c r="L133" i="19" s="1"/>
  <c r="H134" i="19"/>
  <c r="H135" i="19"/>
  <c r="L135" i="19" s="1"/>
  <c r="H136" i="19"/>
  <c r="H137" i="19"/>
  <c r="L137" i="19" s="1"/>
  <c r="H138" i="19"/>
  <c r="H139" i="19"/>
  <c r="L139" i="19" s="1"/>
  <c r="H140" i="19"/>
  <c r="H141" i="19"/>
  <c r="L141" i="19" s="1"/>
  <c r="H142" i="19"/>
  <c r="H143" i="19"/>
  <c r="L143" i="19" s="1"/>
  <c r="H144" i="19"/>
  <c r="H145" i="19"/>
  <c r="L145" i="19" s="1"/>
  <c r="H146" i="19"/>
  <c r="H147" i="19"/>
  <c r="L147" i="19" s="1"/>
  <c r="H148" i="19"/>
  <c r="H149" i="19"/>
  <c r="L149" i="19"/>
  <c r="H150" i="19"/>
  <c r="H151" i="19"/>
  <c r="L151" i="19" s="1"/>
  <c r="H152" i="19"/>
  <c r="H153" i="19"/>
  <c r="L153" i="19" s="1"/>
  <c r="H154" i="19"/>
  <c r="H155" i="19"/>
  <c r="L155" i="19" s="1"/>
  <c r="H156" i="19"/>
  <c r="H157" i="19"/>
  <c r="L157" i="19" s="1"/>
  <c r="H158" i="19"/>
  <c r="H159" i="19"/>
  <c r="L159" i="19"/>
  <c r="H160" i="19"/>
  <c r="H161" i="19"/>
  <c r="L161" i="19" s="1"/>
  <c r="H162" i="19"/>
  <c r="H163" i="19"/>
  <c r="L163" i="19" s="1"/>
  <c r="H164" i="19"/>
  <c r="H165" i="19"/>
  <c r="L165" i="19"/>
  <c r="H166" i="19"/>
  <c r="H167" i="19"/>
  <c r="L167" i="19" s="1"/>
  <c r="H168" i="19"/>
  <c r="H169" i="19"/>
  <c r="L169" i="19" s="1"/>
  <c r="H170" i="19"/>
  <c r="H171" i="19"/>
  <c r="L171" i="19" s="1"/>
  <c r="H172" i="19"/>
  <c r="H173" i="19"/>
  <c r="L173" i="19"/>
  <c r="H174" i="19"/>
  <c r="H175" i="19"/>
  <c r="L175" i="19" s="1"/>
  <c r="H176" i="19"/>
  <c r="H177" i="19"/>
  <c r="L177" i="19" s="1"/>
  <c r="H178" i="19"/>
  <c r="H179" i="19"/>
  <c r="L179" i="19"/>
  <c r="H180" i="19"/>
  <c r="H181" i="19"/>
  <c r="L181" i="19" s="1"/>
  <c r="H182" i="19"/>
  <c r="H183" i="19"/>
  <c r="L183" i="19" s="1"/>
  <c r="H184" i="19"/>
  <c r="H185" i="19"/>
  <c r="L185" i="19" s="1"/>
  <c r="H186" i="19"/>
  <c r="H187" i="19"/>
  <c r="L187" i="19" s="1"/>
  <c r="H188" i="19"/>
  <c r="H189" i="19"/>
  <c r="L189" i="19" s="1"/>
  <c r="H190" i="19"/>
  <c r="H191" i="19"/>
  <c r="L191" i="19" s="1"/>
  <c r="H192" i="19"/>
  <c r="H193" i="19"/>
  <c r="L193" i="19" s="1"/>
  <c r="H194" i="19"/>
  <c r="H195" i="19"/>
  <c r="L195" i="19" s="1"/>
  <c r="H196" i="19"/>
  <c r="H197" i="19"/>
  <c r="L197" i="19" s="1"/>
  <c r="H198" i="19"/>
  <c r="H199" i="19"/>
  <c r="L199" i="19" s="1"/>
  <c r="H200" i="19"/>
  <c r="H201" i="19"/>
  <c r="L201" i="19" s="1"/>
  <c r="H202" i="19"/>
  <c r="H203" i="19"/>
  <c r="L203" i="19" s="1"/>
  <c r="H204" i="19"/>
  <c r="H205" i="19"/>
  <c r="L205" i="19" s="1"/>
  <c r="H206" i="19"/>
  <c r="H207" i="19"/>
  <c r="L207" i="19" s="1"/>
  <c r="H208" i="19"/>
  <c r="H209" i="19"/>
  <c r="L209" i="19" s="1"/>
  <c r="H210" i="19"/>
  <c r="H211" i="19"/>
  <c r="L211" i="19" s="1"/>
  <c r="H212" i="19"/>
  <c r="H213" i="19"/>
  <c r="L213" i="19" s="1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1" i="19"/>
  <c r="D2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1" i="19"/>
  <c r="M6" i="8"/>
  <c r="L6" i="8"/>
  <c r="K6" i="8"/>
  <c r="J6" i="8"/>
  <c r="I6" i="8"/>
  <c r="H6" i="8"/>
  <c r="G6" i="8"/>
  <c r="F6" i="8"/>
  <c r="E6" i="8"/>
  <c r="D6" i="8"/>
  <c r="M5" i="8"/>
  <c r="L5" i="8"/>
  <c r="K5" i="8"/>
  <c r="J5" i="8"/>
  <c r="I5" i="8"/>
  <c r="H5" i="8"/>
  <c r="G5" i="8"/>
  <c r="F5" i="8"/>
  <c r="E5" i="8"/>
  <c r="D5" i="8"/>
  <c r="AA31" i="14"/>
  <c r="Y31" i="14"/>
  <c r="W31" i="14"/>
  <c r="U31" i="14"/>
  <c r="S31" i="14"/>
  <c r="Q31" i="14"/>
  <c r="O31" i="14"/>
  <c r="M31" i="14"/>
  <c r="K31" i="14"/>
  <c r="I31" i="14"/>
  <c r="G31" i="14"/>
  <c r="AA30" i="14"/>
  <c r="Y30" i="14"/>
  <c r="W30" i="14"/>
  <c r="U30" i="14"/>
  <c r="S30" i="14"/>
  <c r="Q30" i="14"/>
  <c r="O30" i="14"/>
  <c r="M30" i="14"/>
  <c r="K30" i="14"/>
  <c r="I30" i="14"/>
  <c r="G30" i="14"/>
  <c r="AA29" i="14"/>
  <c r="Y29" i="14"/>
  <c r="W29" i="14"/>
  <c r="U29" i="14"/>
  <c r="S29" i="14"/>
  <c r="Q29" i="14"/>
  <c r="O29" i="14"/>
  <c r="M29" i="14"/>
  <c r="K29" i="14"/>
  <c r="I29" i="14"/>
  <c r="G29" i="14"/>
  <c r="AA28" i="14"/>
  <c r="Y28" i="14"/>
  <c r="W28" i="14"/>
  <c r="U28" i="14"/>
  <c r="S28" i="14"/>
  <c r="Q28" i="14"/>
  <c r="O28" i="14"/>
  <c r="M28" i="14"/>
  <c r="K28" i="14"/>
  <c r="I28" i="14"/>
  <c r="G28" i="14"/>
  <c r="AA27" i="14"/>
  <c r="Y27" i="14"/>
  <c r="W27" i="14"/>
  <c r="U27" i="14"/>
  <c r="S27" i="14"/>
  <c r="Q27" i="14"/>
  <c r="O27" i="14"/>
  <c r="M27" i="14"/>
  <c r="K27" i="14"/>
  <c r="I27" i="14"/>
  <c r="G27" i="14"/>
  <c r="AA26" i="14"/>
  <c r="Y26" i="14"/>
  <c r="W26" i="14"/>
  <c r="U26" i="14"/>
  <c r="S26" i="14"/>
  <c r="Q26" i="14"/>
  <c r="O26" i="14"/>
  <c r="M26" i="14"/>
  <c r="K26" i="14"/>
  <c r="I26" i="14"/>
  <c r="G26" i="14"/>
  <c r="AA25" i="14"/>
  <c r="Y25" i="14"/>
  <c r="W25" i="14"/>
  <c r="U25" i="14"/>
  <c r="S25" i="14"/>
  <c r="Q25" i="14"/>
  <c r="O25" i="14"/>
  <c r="M25" i="14"/>
  <c r="K25" i="14"/>
  <c r="I25" i="14"/>
  <c r="G25" i="14"/>
  <c r="AA24" i="14"/>
  <c r="Y24" i="14"/>
  <c r="W24" i="14"/>
  <c r="U24" i="14"/>
  <c r="S24" i="14"/>
  <c r="Q24" i="14"/>
  <c r="O24" i="14"/>
  <c r="M24" i="14"/>
  <c r="K24" i="14"/>
  <c r="I24" i="14"/>
  <c r="G24" i="14"/>
  <c r="AA23" i="14"/>
  <c r="Y23" i="14"/>
  <c r="W23" i="14"/>
  <c r="U23" i="14"/>
  <c r="S23" i="14"/>
  <c r="Q23" i="14"/>
  <c r="O23" i="14"/>
  <c r="M23" i="14"/>
  <c r="K23" i="14"/>
  <c r="I23" i="14"/>
  <c r="G23" i="14"/>
  <c r="AA22" i="14"/>
  <c r="Y22" i="14"/>
  <c r="W22" i="14"/>
  <c r="U22" i="14"/>
  <c r="S22" i="14"/>
  <c r="Q22" i="14"/>
  <c r="O22" i="14"/>
  <c r="M22" i="14"/>
  <c r="K22" i="14"/>
  <c r="I22" i="14"/>
  <c r="G22" i="14"/>
  <c r="AA21" i="14"/>
  <c r="Y21" i="14"/>
  <c r="W21" i="14"/>
  <c r="U21" i="14"/>
  <c r="S21" i="14"/>
  <c r="Q21" i="14"/>
  <c r="O21" i="14"/>
  <c r="M21" i="14"/>
  <c r="K21" i="14"/>
  <c r="I21" i="14"/>
  <c r="G21" i="14"/>
  <c r="AA20" i="14"/>
  <c r="Y20" i="14"/>
  <c r="W20" i="14"/>
  <c r="U20" i="14"/>
  <c r="S20" i="14"/>
  <c r="Q20" i="14"/>
  <c r="O20" i="14"/>
  <c r="M20" i="14"/>
  <c r="K20" i="14"/>
  <c r="I20" i="14"/>
  <c r="G20" i="14"/>
  <c r="AA19" i="14"/>
  <c r="Y19" i="14"/>
  <c r="W19" i="14"/>
  <c r="U19" i="14"/>
  <c r="S19" i="14"/>
  <c r="Q19" i="14"/>
  <c r="O19" i="14"/>
  <c r="M19" i="14"/>
  <c r="K19" i="14"/>
  <c r="I19" i="14"/>
  <c r="G19" i="14"/>
  <c r="AA18" i="14"/>
  <c r="Y18" i="14"/>
  <c r="W18" i="14"/>
  <c r="U18" i="14"/>
  <c r="S18" i="14"/>
  <c r="Q18" i="14"/>
  <c r="O18" i="14"/>
  <c r="M18" i="14"/>
  <c r="K18" i="14"/>
  <c r="I18" i="14"/>
  <c r="G18" i="14"/>
  <c r="AA17" i="14"/>
  <c r="Y17" i="14"/>
  <c r="W17" i="14"/>
  <c r="U17" i="14"/>
  <c r="S17" i="14"/>
  <c r="Q17" i="14"/>
  <c r="O17" i="14"/>
  <c r="M17" i="14"/>
  <c r="K17" i="14"/>
  <c r="I17" i="14"/>
  <c r="G17" i="14"/>
  <c r="AA16" i="14"/>
  <c r="Y16" i="14"/>
  <c r="W16" i="14"/>
  <c r="U16" i="14"/>
  <c r="S16" i="14"/>
  <c r="Q16" i="14"/>
  <c r="O16" i="14"/>
  <c r="M16" i="14"/>
  <c r="K16" i="14"/>
  <c r="I16" i="14"/>
  <c r="G16" i="14"/>
  <c r="AA15" i="14"/>
  <c r="Y15" i="14"/>
  <c r="W15" i="14"/>
  <c r="U15" i="14"/>
  <c r="S15" i="14"/>
  <c r="Q15" i="14"/>
  <c r="O15" i="14"/>
  <c r="M15" i="14"/>
  <c r="K15" i="14"/>
  <c r="I15" i="14"/>
  <c r="G15" i="14"/>
  <c r="AA14" i="14"/>
  <c r="Y14" i="14"/>
  <c r="W14" i="14"/>
  <c r="U14" i="14"/>
  <c r="S14" i="14"/>
  <c r="Q14" i="14"/>
  <c r="O14" i="14"/>
  <c r="M14" i="14"/>
  <c r="K14" i="14"/>
  <c r="I14" i="14"/>
  <c r="G14" i="14"/>
  <c r="AA13" i="14"/>
  <c r="Y13" i="14"/>
  <c r="W13" i="14"/>
  <c r="U13" i="14"/>
  <c r="S13" i="14"/>
  <c r="Q13" i="14"/>
  <c r="O13" i="14"/>
  <c r="M13" i="14"/>
  <c r="K13" i="14"/>
  <c r="I13" i="14"/>
  <c r="G13" i="14"/>
  <c r="AA12" i="14"/>
  <c r="Y12" i="14"/>
  <c r="W12" i="14"/>
  <c r="U12" i="14"/>
  <c r="S12" i="14"/>
  <c r="Q12" i="14"/>
  <c r="O12" i="14"/>
  <c r="M12" i="14"/>
  <c r="K12" i="14"/>
  <c r="I12" i="14"/>
  <c r="G12" i="14"/>
  <c r="AA11" i="14"/>
  <c r="Y11" i="14"/>
  <c r="W11" i="14"/>
  <c r="U11" i="14"/>
  <c r="S11" i="14"/>
  <c r="Q11" i="14"/>
  <c r="O11" i="14"/>
  <c r="M11" i="14"/>
  <c r="K11" i="14"/>
  <c r="I11" i="14"/>
  <c r="G11" i="14"/>
  <c r="AA10" i="14"/>
  <c r="Y10" i="14"/>
  <c r="W10" i="14"/>
  <c r="U10" i="14"/>
  <c r="S10" i="14"/>
  <c r="Q10" i="14"/>
  <c r="O10" i="14"/>
  <c r="M10" i="14"/>
  <c r="K10" i="14"/>
  <c r="I10" i="14"/>
  <c r="G10" i="14"/>
  <c r="AA39" i="14"/>
  <c r="Y39" i="14"/>
  <c r="W39" i="14"/>
  <c r="U39" i="14"/>
  <c r="S39" i="14"/>
  <c r="Q39" i="14"/>
  <c r="O39" i="14"/>
  <c r="M39" i="14"/>
  <c r="K39" i="14"/>
  <c r="I39" i="14"/>
  <c r="G39" i="14"/>
  <c r="AA38" i="14"/>
  <c r="Y38" i="14"/>
  <c r="W38" i="14"/>
  <c r="U38" i="14"/>
  <c r="S38" i="14"/>
  <c r="Q38" i="14"/>
  <c r="O38" i="14"/>
  <c r="M38" i="14"/>
  <c r="K38" i="14"/>
  <c r="I38" i="14"/>
  <c r="G38" i="14"/>
  <c r="AA37" i="14"/>
  <c r="Y37" i="14"/>
  <c r="W37" i="14"/>
  <c r="U37" i="14"/>
  <c r="S37" i="14"/>
  <c r="Q37" i="14"/>
  <c r="O37" i="14"/>
  <c r="M37" i="14"/>
  <c r="K37" i="14"/>
  <c r="I37" i="14"/>
  <c r="G37" i="14"/>
  <c r="AA36" i="14"/>
  <c r="Y36" i="14"/>
  <c r="W36" i="14"/>
  <c r="U36" i="14"/>
  <c r="S36" i="14"/>
  <c r="Q36" i="14"/>
  <c r="O36" i="14"/>
  <c r="M36" i="14"/>
  <c r="K36" i="14"/>
  <c r="I36" i="14"/>
  <c r="G36" i="14"/>
  <c r="AA35" i="14"/>
  <c r="Y35" i="14"/>
  <c r="W35" i="14"/>
  <c r="U35" i="14"/>
  <c r="S35" i="14"/>
  <c r="Q35" i="14"/>
  <c r="O35" i="14"/>
  <c r="M35" i="14"/>
  <c r="K35" i="14"/>
  <c r="I35" i="14"/>
  <c r="G35" i="14"/>
  <c r="AA34" i="14"/>
  <c r="Y34" i="14"/>
  <c r="W34" i="14"/>
  <c r="U34" i="14"/>
  <c r="S34" i="14"/>
  <c r="Q34" i="14"/>
  <c r="O34" i="14"/>
  <c r="M34" i="14"/>
  <c r="K34" i="14"/>
  <c r="I34" i="14"/>
  <c r="G34" i="14"/>
  <c r="AA33" i="14"/>
  <c r="Y33" i="14"/>
  <c r="W33" i="14"/>
  <c r="U33" i="14"/>
  <c r="S33" i="14"/>
  <c r="Q33" i="14"/>
  <c r="O33" i="14"/>
  <c r="M33" i="14"/>
  <c r="K33" i="14"/>
  <c r="I33" i="14"/>
  <c r="G33" i="14"/>
  <c r="AA32" i="14"/>
  <c r="Y32" i="14"/>
  <c r="W32" i="14"/>
  <c r="U32" i="14"/>
  <c r="S32" i="14"/>
  <c r="Q32" i="14"/>
  <c r="O32" i="14"/>
  <c r="M32" i="14"/>
  <c r="K32" i="14"/>
  <c r="I32" i="14"/>
  <c r="G32" i="14"/>
  <c r="AA40" i="14"/>
  <c r="Y40" i="14"/>
  <c r="W40" i="14"/>
  <c r="U40" i="14"/>
  <c r="S40" i="14"/>
  <c r="Q40" i="14"/>
  <c r="O40" i="14"/>
  <c r="M40" i="14"/>
  <c r="K40" i="14"/>
  <c r="I40" i="14"/>
  <c r="G40" i="14"/>
  <c r="Z8" i="14"/>
  <c r="X8" i="14"/>
  <c r="V8" i="14"/>
  <c r="T8" i="14"/>
  <c r="R8" i="14"/>
  <c r="P8" i="14"/>
  <c r="N8" i="14"/>
  <c r="L8" i="14"/>
  <c r="J8" i="14"/>
  <c r="H8" i="14"/>
  <c r="Z7" i="14"/>
  <c r="X7" i="14"/>
  <c r="V7" i="14"/>
  <c r="T7" i="14"/>
  <c r="R7" i="14"/>
  <c r="P7" i="14"/>
  <c r="N7" i="14"/>
  <c r="L7" i="14"/>
  <c r="J7" i="14"/>
  <c r="H7" i="14"/>
  <c r="AJ8" i="7"/>
  <c r="AH8" i="7"/>
  <c r="AF8" i="7"/>
  <c r="AD8" i="7"/>
  <c r="AB8" i="7"/>
  <c r="Z8" i="7"/>
  <c r="X8" i="7"/>
  <c r="V8" i="7"/>
  <c r="T8" i="7"/>
  <c r="R8" i="7"/>
  <c r="AJ7" i="7"/>
  <c r="AH7" i="7"/>
  <c r="AF7" i="7"/>
  <c r="AD7" i="7"/>
  <c r="AB7" i="7"/>
  <c r="Z7" i="7"/>
  <c r="X7" i="7"/>
  <c r="V7" i="7"/>
  <c r="T7" i="7"/>
  <c r="R7" i="7"/>
  <c r="AD10" i="13"/>
  <c r="AB10" i="13"/>
  <c r="Z10" i="13"/>
  <c r="X10" i="13"/>
  <c r="V10" i="13"/>
  <c r="T10" i="13"/>
  <c r="R10" i="13"/>
  <c r="P10" i="13"/>
  <c r="N10" i="13"/>
  <c r="L10" i="13"/>
  <c r="AD9" i="13"/>
  <c r="AB9" i="13"/>
  <c r="Z9" i="13"/>
  <c r="X9" i="13"/>
  <c r="V9" i="13"/>
  <c r="T9" i="13"/>
  <c r="R9" i="13"/>
  <c r="P9" i="13"/>
  <c r="N9" i="13"/>
  <c r="L9" i="13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W13" i="15"/>
  <c r="AX13" i="15"/>
  <c r="AY13" i="15"/>
  <c r="AZ13" i="15"/>
  <c r="BA13" i="15"/>
  <c r="BB13" i="15"/>
  <c r="BC13" i="15"/>
  <c r="BD13" i="15"/>
  <c r="BE13" i="15"/>
  <c r="BF13" i="15"/>
  <c r="BG13" i="15"/>
  <c r="BH13" i="15"/>
  <c r="BI13" i="15"/>
  <c r="BJ13" i="15"/>
  <c r="BK13" i="15"/>
  <c r="BL13" i="15"/>
  <c r="BM13" i="15"/>
  <c r="BN13" i="15"/>
  <c r="BO13" i="15"/>
  <c r="BP13" i="15"/>
  <c r="BQ13" i="15"/>
  <c r="BR13" i="15"/>
  <c r="BS13" i="15"/>
  <c r="BT13" i="15"/>
  <c r="BU13" i="15"/>
  <c r="BV13" i="15"/>
  <c r="BW13" i="15"/>
  <c r="BX13" i="15"/>
  <c r="BY13" i="15"/>
  <c r="BZ13" i="15"/>
  <c r="CA13" i="15"/>
  <c r="CB13" i="15"/>
  <c r="CC13" i="15"/>
  <c r="CD13" i="15"/>
  <c r="CE13" i="15"/>
  <c r="CF13" i="15"/>
  <c r="CG13" i="15"/>
  <c r="CH13" i="15"/>
  <c r="CI13" i="15"/>
  <c r="CJ13" i="15"/>
  <c r="CK13" i="15"/>
  <c r="CL13" i="15"/>
  <c r="CM13" i="15"/>
  <c r="CN13" i="15"/>
  <c r="CO13" i="15"/>
  <c r="CP13" i="15"/>
  <c r="CQ13" i="15"/>
  <c r="CR13" i="15"/>
  <c r="CS13" i="15"/>
  <c r="CT13" i="15"/>
  <c r="CU13" i="15"/>
  <c r="CV13" i="15"/>
  <c r="CW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AS14" i="15"/>
  <c r="AT14" i="15"/>
  <c r="AU14" i="15"/>
  <c r="AV14" i="15"/>
  <c r="AW14" i="15"/>
  <c r="AX14" i="15"/>
  <c r="AY14" i="15"/>
  <c r="AZ14" i="15"/>
  <c r="BA14" i="15"/>
  <c r="BB14" i="15"/>
  <c r="BC14" i="15"/>
  <c r="BD14" i="15"/>
  <c r="BE14" i="15"/>
  <c r="BF14" i="15"/>
  <c r="BG14" i="15"/>
  <c r="BH14" i="15"/>
  <c r="BI14" i="15"/>
  <c r="BJ14" i="15"/>
  <c r="BK14" i="15"/>
  <c r="BL14" i="15"/>
  <c r="BM14" i="15"/>
  <c r="BN14" i="15"/>
  <c r="BO14" i="15"/>
  <c r="BP14" i="15"/>
  <c r="BQ14" i="15"/>
  <c r="BR14" i="15"/>
  <c r="BS14" i="15"/>
  <c r="BT14" i="15"/>
  <c r="BU14" i="15"/>
  <c r="BV14" i="15"/>
  <c r="BW14" i="15"/>
  <c r="BX14" i="15"/>
  <c r="BY14" i="15"/>
  <c r="BZ14" i="15"/>
  <c r="CA14" i="15"/>
  <c r="CB14" i="15"/>
  <c r="CC14" i="15"/>
  <c r="CD14" i="15"/>
  <c r="CE14" i="15"/>
  <c r="CF14" i="15"/>
  <c r="CG14" i="15"/>
  <c r="CH14" i="15"/>
  <c r="CI14" i="15"/>
  <c r="CJ14" i="15"/>
  <c r="CK14" i="15"/>
  <c r="CL14" i="15"/>
  <c r="CM14" i="15"/>
  <c r="CN14" i="15"/>
  <c r="CO14" i="15"/>
  <c r="CP14" i="15"/>
  <c r="CQ14" i="15"/>
  <c r="CR14" i="15"/>
  <c r="CS14" i="15"/>
  <c r="CT14" i="15"/>
  <c r="CU14" i="15"/>
  <c r="CV14" i="15"/>
  <c r="CW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B15" i="15"/>
  <c r="B14" i="15"/>
  <c r="B13" i="15"/>
  <c r="K38" i="13"/>
  <c r="O24" i="13"/>
  <c r="A1" i="8"/>
  <c r="A2" i="8"/>
  <c r="I42" i="7"/>
  <c r="AE39" i="7"/>
  <c r="AA39" i="7"/>
  <c r="U39" i="7"/>
  <c r="AC40" i="7"/>
  <c r="AK40" i="7"/>
  <c r="AI39" i="7"/>
  <c r="Y39" i="7"/>
  <c r="AK39" i="7"/>
  <c r="U27" i="7"/>
  <c r="AK27" i="7"/>
  <c r="AE27" i="7"/>
  <c r="Q35" i="7"/>
  <c r="U35" i="7"/>
  <c r="AK35" i="7"/>
  <c r="S35" i="7"/>
  <c r="AE35" i="7"/>
  <c r="AI35" i="7"/>
  <c r="AC35" i="7"/>
  <c r="AA35" i="7"/>
  <c r="Y35" i="7"/>
  <c r="U32" i="7"/>
  <c r="S32" i="7"/>
  <c r="AC32" i="7"/>
  <c r="AC27" i="7"/>
  <c r="AG27" i="7"/>
  <c r="W30" i="7"/>
  <c r="U30" i="7"/>
  <c r="AI30" i="7"/>
  <c r="AI28" i="7"/>
  <c r="S28" i="7"/>
  <c r="Y31" i="7"/>
  <c r="AA31" i="7"/>
  <c r="W31" i="7"/>
  <c r="AI31" i="7"/>
  <c r="Q31" i="7"/>
  <c r="AC31" i="7"/>
  <c r="AA36" i="7"/>
  <c r="Y38" i="7"/>
  <c r="AE38" i="7"/>
  <c r="AI36" i="7"/>
  <c r="AG38" i="7"/>
  <c r="AA38" i="7"/>
  <c r="AK38" i="7"/>
  <c r="S38" i="7"/>
  <c r="AI38" i="7"/>
  <c r="AE34" i="7"/>
  <c r="AC39" i="7"/>
  <c r="AG39" i="7"/>
  <c r="AA24" i="7"/>
  <c r="AA20" i="7"/>
  <c r="Y20" i="7"/>
  <c r="S26" i="7"/>
  <c r="AK26" i="7"/>
  <c r="AE19" i="7"/>
  <c r="AE26" i="7"/>
  <c r="W26" i="7"/>
  <c r="AG26" i="7"/>
  <c r="Q26" i="7"/>
  <c r="AI26" i="7"/>
  <c r="Y15" i="7"/>
  <c r="Y16" i="7"/>
  <c r="AE14" i="7"/>
  <c r="Q39" i="13"/>
  <c r="W14" i="13"/>
  <c r="S39" i="7"/>
  <c r="Q39" i="7"/>
  <c r="W39" i="7"/>
  <c r="AE31" i="7"/>
  <c r="AK31" i="7"/>
  <c r="AG31" i="7"/>
  <c r="U31" i="7"/>
  <c r="S31" i="7"/>
  <c r="AE23" i="7"/>
  <c r="Y22" i="13"/>
  <c r="AG35" i="7"/>
  <c r="W35" i="7"/>
  <c r="W27" i="7"/>
  <c r="Q27" i="7"/>
  <c r="AA27" i="7"/>
  <c r="W19" i="7"/>
  <c r="AK19" i="7"/>
  <c r="S19" i="7"/>
  <c r="U19" i="7"/>
  <c r="AI19" i="7"/>
  <c r="Q19" i="7"/>
  <c r="AG19" i="7"/>
  <c r="U34" i="7"/>
  <c r="AI34" i="7"/>
  <c r="Q34" i="7"/>
  <c r="AC34" i="7"/>
  <c r="AA26" i="7"/>
  <c r="U26" i="7"/>
  <c r="U17" i="13"/>
  <c r="AK16" i="7"/>
  <c r="AG21" i="7"/>
  <c r="AG30" i="7"/>
  <c r="Q37" i="13"/>
  <c r="AD36" i="14" l="1"/>
  <c r="AE36" i="14" s="1"/>
  <c r="AD35" i="14"/>
  <c r="AE35" i="14" s="1"/>
  <c r="AD19" i="14"/>
  <c r="AE19" i="14" s="1"/>
  <c r="AD31" i="14"/>
  <c r="AE31" i="14" s="1"/>
  <c r="AD34" i="14"/>
  <c r="AE34" i="14" s="1"/>
  <c r="AD33" i="14"/>
  <c r="AE33" i="14" s="1"/>
  <c r="AD32" i="14"/>
  <c r="AE32" i="14" s="1"/>
  <c r="AD15" i="14"/>
  <c r="AD40" i="14"/>
  <c r="AE40" i="14" s="1"/>
  <c r="AD27" i="14"/>
  <c r="AE27" i="14" s="1"/>
  <c r="AD39" i="14"/>
  <c r="AE39" i="14" s="1"/>
  <c r="AD23" i="14"/>
  <c r="AE23" i="14" s="1"/>
  <c r="AD38" i="14"/>
  <c r="AE38" i="14" s="1"/>
  <c r="AD37" i="14"/>
  <c r="AE37" i="14" s="1"/>
  <c r="AD12" i="14"/>
  <c r="AE12" i="14" s="1"/>
  <c r="AD16" i="14"/>
  <c r="AE16" i="14" s="1"/>
  <c r="AD20" i="14"/>
  <c r="AE20" i="14" s="1"/>
  <c r="AD24" i="14"/>
  <c r="AE24" i="14" s="1"/>
  <c r="AD28" i="14"/>
  <c r="AE28" i="14" s="1"/>
  <c r="AD11" i="14"/>
  <c r="AD10" i="14"/>
  <c r="AE10" i="14" s="1"/>
  <c r="AD14" i="14"/>
  <c r="AE14" i="14" s="1"/>
  <c r="AD18" i="14"/>
  <c r="AE18" i="14" s="1"/>
  <c r="AD22" i="14"/>
  <c r="AE22" i="14" s="1"/>
  <c r="AD26" i="14"/>
  <c r="AE26" i="14" s="1"/>
  <c r="AD30" i="14"/>
  <c r="AE30" i="14" s="1"/>
  <c r="AD13" i="14"/>
  <c r="AE13" i="14" s="1"/>
  <c r="AD17" i="14"/>
  <c r="AE17" i="14" s="1"/>
  <c r="AD21" i="14"/>
  <c r="AE21" i="14" s="1"/>
  <c r="AD25" i="14"/>
  <c r="AE25" i="14" s="1"/>
  <c r="AD29" i="14"/>
  <c r="AE29" i="14" s="1"/>
  <c r="AN35" i="7"/>
  <c r="AO35" i="7" s="1"/>
  <c r="AN31" i="7"/>
  <c r="AO31" i="7" s="1"/>
  <c r="AN39" i="7"/>
  <c r="AO39" i="7" s="1"/>
  <c r="AA39" i="13"/>
  <c r="W22" i="13"/>
  <c r="O39" i="13"/>
  <c r="S16" i="13"/>
  <c r="W39" i="13"/>
  <c r="I34" i="8"/>
  <c r="M34" i="8"/>
  <c r="L34" i="8"/>
  <c r="J34" i="8"/>
  <c r="K34" i="8"/>
  <c r="AA16" i="13"/>
  <c r="U24" i="13"/>
  <c r="S36" i="13"/>
  <c r="K16" i="13"/>
  <c r="M16" i="13"/>
  <c r="Y36" i="13"/>
  <c r="W30" i="13"/>
  <c r="Y16" i="13"/>
  <c r="U15" i="13"/>
  <c r="K39" i="13"/>
  <c r="Q33" i="13"/>
  <c r="S18" i="13"/>
  <c r="U18" i="13"/>
  <c r="O36" i="13"/>
  <c r="AA36" i="13"/>
  <c r="Y18" i="13"/>
  <c r="AA17" i="13"/>
  <c r="AC39" i="13"/>
  <c r="Q36" i="13"/>
  <c r="K36" i="13"/>
  <c r="Q27" i="13"/>
  <c r="AC27" i="13"/>
  <c r="AA27" i="13"/>
  <c r="S27" i="13"/>
  <c r="S38" i="13"/>
  <c r="U39" i="13"/>
  <c r="M39" i="13"/>
  <c r="AE39" i="13"/>
  <c r="Q30" i="13"/>
  <c r="S39" i="13"/>
  <c r="Y39" i="13"/>
  <c r="AA28" i="13"/>
  <c r="AC38" i="13"/>
  <c r="AC36" i="13"/>
  <c r="M36" i="13"/>
  <c r="W36" i="13"/>
  <c r="M38" i="13"/>
  <c r="AA38" i="13"/>
  <c r="W38" i="13"/>
  <c r="Y37" i="13"/>
  <c r="Y38" i="13"/>
  <c r="AC24" i="13"/>
  <c r="K24" i="13"/>
  <c r="S30" i="13"/>
  <c r="U30" i="13"/>
  <c r="Y24" i="13"/>
  <c r="Q24" i="13"/>
  <c r="U16" i="13"/>
  <c r="W25" i="13"/>
  <c r="AC25" i="13"/>
  <c r="AE30" i="13"/>
  <c r="O30" i="13"/>
  <c r="AA24" i="13"/>
  <c r="AE16" i="13"/>
  <c r="Q16" i="13"/>
  <c r="AE25" i="13"/>
  <c r="U25" i="13"/>
  <c r="Q15" i="13"/>
  <c r="M42" i="7"/>
  <c r="AA33" i="7"/>
  <c r="U25" i="7"/>
  <c r="AI13" i="7"/>
  <c r="AK13" i="7"/>
  <c r="S13" i="7"/>
  <c r="W13" i="7"/>
  <c r="AG13" i="7"/>
  <c r="Y13" i="7"/>
  <c r="AA13" i="7"/>
  <c r="U13" i="7"/>
  <c r="Y17" i="7"/>
  <c r="AC13" i="7"/>
  <c r="S37" i="7"/>
  <c r="S40" i="7"/>
  <c r="AI40" i="7"/>
  <c r="AE40" i="7"/>
  <c r="Q40" i="7"/>
  <c r="AA32" i="7"/>
  <c r="Q32" i="7"/>
  <c r="Y32" i="7"/>
  <c r="AE24" i="7"/>
  <c r="AK24" i="7"/>
  <c r="U24" i="7"/>
  <c r="AE20" i="7"/>
  <c r="AK20" i="7"/>
  <c r="S20" i="7"/>
  <c r="AG20" i="7"/>
  <c r="W20" i="7"/>
  <c r="S16" i="7"/>
  <c r="S21" i="7"/>
  <c r="AI37" i="7"/>
  <c r="AG16" i="7"/>
  <c r="AG40" i="7"/>
  <c r="AC33" i="7"/>
  <c r="AC24" i="7"/>
  <c r="W37" i="7"/>
  <c r="AC28" i="7"/>
  <c r="W32" i="7"/>
  <c r="AK32" i="7"/>
  <c r="AE13" i="7"/>
  <c r="AK37" i="7"/>
  <c r="AG37" i="7"/>
  <c r="AE37" i="7"/>
  <c r="U37" i="7"/>
  <c r="AE29" i="7"/>
  <c r="AA29" i="7"/>
  <c r="Q29" i="7"/>
  <c r="AK17" i="7"/>
  <c r="W17" i="7"/>
  <c r="W21" i="7"/>
  <c r="Y37" i="7"/>
  <c r="AG36" i="7"/>
  <c r="Y28" i="7"/>
  <c r="AE28" i="7"/>
  <c r="Q28" i="7"/>
  <c r="AK28" i="7"/>
  <c r="AE33" i="7"/>
  <c r="Q13" i="7"/>
  <c r="AI21" i="7"/>
  <c r="S36" i="7"/>
  <c r="U28" i="7"/>
  <c r="AI32" i="7"/>
  <c r="Q36" i="7"/>
  <c r="AK33" i="7"/>
  <c r="W33" i="7"/>
  <c r="AI33" i="7"/>
  <c r="AG33" i="7"/>
  <c r="U33" i="7"/>
  <c r="S33" i="7"/>
  <c r="O33" i="13"/>
  <c r="AA33" i="13"/>
  <c r="AE33" i="13"/>
  <c r="AC33" i="13"/>
  <c r="U33" i="13"/>
  <c r="S33" i="13"/>
  <c r="K33" i="13"/>
  <c r="M33" i="13"/>
  <c r="W37" i="13"/>
  <c r="M18" i="13"/>
  <c r="K27" i="13"/>
  <c r="Y33" i="7"/>
  <c r="Y33" i="13"/>
  <c r="AE18" i="13"/>
  <c r="W18" i="13"/>
  <c r="K18" i="13"/>
  <c r="Q33" i="7"/>
  <c r="W33" i="13"/>
  <c r="M32" i="13"/>
  <c r="AK36" i="7"/>
  <c r="Y36" i="7"/>
  <c r="W36" i="7"/>
  <c r="AC19" i="7"/>
  <c r="AA19" i="7"/>
  <c r="Q30" i="7"/>
  <c r="AK30" i="7"/>
  <c r="AE30" i="7"/>
  <c r="Y26" i="7"/>
  <c r="AA28" i="7"/>
  <c r="Y34" i="7"/>
  <c r="Q38" i="7"/>
  <c r="S25" i="7"/>
  <c r="AG22" i="7"/>
  <c r="W28" i="7"/>
  <c r="AC29" i="7"/>
  <c r="S34" i="7"/>
  <c r="AG34" i="7"/>
  <c r="W38" i="7"/>
  <c r="U17" i="7"/>
  <c r="AA17" i="7"/>
  <c r="Y24" i="7"/>
  <c r="AA16" i="7"/>
  <c r="AI25" i="7"/>
  <c r="AG25" i="7"/>
  <c r="AC15" i="7"/>
  <c r="W29" i="7"/>
  <c r="AK29" i="7"/>
  <c r="AC16" i="7"/>
  <c r="Q25" i="7"/>
  <c r="AC17" i="7"/>
  <c r="AI15" i="7"/>
  <c r="S24" i="7"/>
  <c r="AI16" i="7"/>
  <c r="S22" i="7"/>
  <c r="AK25" i="7"/>
  <c r="AE16" i="7"/>
  <c r="U16" i="7"/>
  <c r="W16" i="7"/>
  <c r="AG24" i="7"/>
  <c r="AC25" i="7"/>
  <c r="W25" i="7"/>
  <c r="AE25" i="7"/>
  <c r="W24" i="7"/>
  <c r="U22" i="7"/>
  <c r="AE18" i="7"/>
  <c r="S18" i="7"/>
  <c r="W18" i="7"/>
  <c r="U18" i="7"/>
  <c r="Y18" i="7"/>
  <c r="AA18" i="7"/>
  <c r="AC18" i="7"/>
  <c r="AG18" i="7"/>
  <c r="S15" i="7"/>
  <c r="U15" i="7"/>
  <c r="AK15" i="7"/>
  <c r="AE15" i="7"/>
  <c r="Q15" i="7"/>
  <c r="AA15" i="7"/>
  <c r="W15" i="7"/>
  <c r="Q18" i="7"/>
  <c r="Q23" i="7"/>
  <c r="AG23" i="7"/>
  <c r="AA23" i="7"/>
  <c r="Y23" i="7"/>
  <c r="S23" i="7"/>
  <c r="W23" i="7"/>
  <c r="AK23" i="7"/>
  <c r="AC23" i="7"/>
  <c r="AG15" i="7"/>
  <c r="U23" i="7"/>
  <c r="AI18" i="7"/>
  <c r="AK18" i="7"/>
  <c r="AI17" i="7"/>
  <c r="Q17" i="7"/>
  <c r="AA25" i="7"/>
  <c r="Q20" i="7"/>
  <c r="AI20" i="7"/>
  <c r="S29" i="7"/>
  <c r="AG29" i="7"/>
  <c r="S27" i="7"/>
  <c r="W22" i="7"/>
  <c r="AE17" i="7"/>
  <c r="S17" i="7"/>
  <c r="Y25" i="7"/>
  <c r="AI29" i="7"/>
  <c r="U29" i="7"/>
  <c r="Y27" i="7"/>
  <c r="AI27" i="7"/>
  <c r="AK14" i="7"/>
  <c r="AC22" i="7"/>
  <c r="AG17" i="7"/>
  <c r="AE22" i="7"/>
  <c r="U20" i="7"/>
  <c r="AC20" i="7"/>
  <c r="Q22" i="7"/>
  <c r="AI22" i="7"/>
  <c r="Y29" i="7"/>
  <c r="U19" i="13"/>
  <c r="W19" i="13"/>
  <c r="AC19" i="13"/>
  <c r="O19" i="13"/>
  <c r="K19" i="13"/>
  <c r="M19" i="13"/>
  <c r="AA19" i="13"/>
  <c r="S19" i="13"/>
  <c r="AE19" i="13"/>
  <c r="W17" i="13"/>
  <c r="S32" i="13"/>
  <c r="M25" i="13"/>
  <c r="Y25" i="13"/>
  <c r="K25" i="13"/>
  <c r="Q25" i="13"/>
  <c r="W27" i="13"/>
  <c r="U27" i="13"/>
  <c r="O27" i="13"/>
  <c r="AE27" i="13"/>
  <c r="Y27" i="13"/>
  <c r="M27" i="13"/>
  <c r="K28" i="13"/>
  <c r="S25" i="13"/>
  <c r="S24" i="13"/>
  <c r="AE24" i="13"/>
  <c r="M24" i="13"/>
  <c r="AE29" i="13"/>
  <c r="Q19" i="13"/>
  <c r="AA25" i="13"/>
  <c r="U32" i="13"/>
  <c r="AC22" i="13"/>
  <c r="AE22" i="13"/>
  <c r="M22" i="13"/>
  <c r="AA22" i="13"/>
  <c r="K32" i="13"/>
  <c r="AC32" i="13"/>
  <c r="W32" i="13"/>
  <c r="O32" i="13"/>
  <c r="AE32" i="13"/>
  <c r="AA32" i="13"/>
  <c r="Q32" i="13"/>
  <c r="AE17" i="13"/>
  <c r="K17" i="13"/>
  <c r="Y32" i="13"/>
  <c r="M28" i="13"/>
  <c r="W28" i="13"/>
  <c r="Q17" i="13"/>
  <c r="AC18" i="13"/>
  <c r="O18" i="13"/>
  <c r="Q18" i="13"/>
  <c r="AA18" i="13"/>
  <c r="O25" i="13"/>
  <c r="Y28" i="13"/>
  <c r="O16" i="13"/>
  <c r="W16" i="13"/>
  <c r="AC16" i="13"/>
  <c r="O21" i="13"/>
  <c r="S37" i="13"/>
  <c r="Y17" i="13"/>
  <c r="AC17" i="13"/>
  <c r="O35" i="13"/>
  <c r="S17" i="13"/>
  <c r="AC15" i="13"/>
  <c r="AG14" i="7"/>
  <c r="AC14" i="7"/>
  <c r="Y14" i="7"/>
  <c r="AA14" i="7"/>
  <c r="U14" i="7"/>
  <c r="W14" i="7"/>
  <c r="AI14" i="7"/>
  <c r="S14" i="7"/>
  <c r="Q28" i="13"/>
  <c r="U28" i="13"/>
  <c r="AE28" i="13"/>
  <c r="S28" i="13"/>
  <c r="AC28" i="13"/>
  <c r="AA35" i="13"/>
  <c r="AE35" i="13"/>
  <c r="K35" i="13"/>
  <c r="AC35" i="13"/>
  <c r="M35" i="13"/>
  <c r="U35" i="13"/>
  <c r="AA37" i="13"/>
  <c r="U37" i="13"/>
  <c r="AA15" i="13"/>
  <c r="AE15" i="13"/>
  <c r="M15" i="13"/>
  <c r="S15" i="13"/>
  <c r="K15" i="13"/>
  <c r="W15" i="13"/>
  <c r="O15" i="13"/>
  <c r="S35" i="13"/>
  <c r="AC21" i="13"/>
  <c r="Q35" i="13"/>
  <c r="AK21" i="7"/>
  <c r="AE21" i="7"/>
  <c r="Q21" i="7"/>
  <c r="AA21" i="7"/>
  <c r="AC21" i="7"/>
  <c r="U21" i="7"/>
  <c r="Y21" i="7"/>
  <c r="AC37" i="13"/>
  <c r="W35" i="13"/>
  <c r="U14" i="13"/>
  <c r="AE37" i="13"/>
  <c r="M17" i="13"/>
  <c r="K37" i="13"/>
  <c r="M37" i="13"/>
  <c r="AE21" i="13"/>
  <c r="AA21" i="13"/>
  <c r="Y21" i="13"/>
  <c r="M21" i="13"/>
  <c r="K21" i="13"/>
  <c r="Q21" i="13"/>
  <c r="U21" i="13"/>
  <c r="S21" i="13"/>
  <c r="O37" i="13"/>
  <c r="O14" i="13"/>
  <c r="AA14" i="13"/>
  <c r="AE14" i="13"/>
  <c r="AC14" i="13"/>
  <c r="Q14" i="13"/>
  <c r="K14" i="13"/>
  <c r="M14" i="13"/>
  <c r="Y14" i="13"/>
  <c r="S14" i="13"/>
  <c r="O17" i="13"/>
  <c r="Y15" i="13"/>
  <c r="Y35" i="13"/>
  <c r="W21" i="13"/>
  <c r="AE36" i="13"/>
  <c r="Y30" i="13"/>
  <c r="AC30" i="13"/>
  <c r="M30" i="13"/>
  <c r="AA30" i="13"/>
  <c r="K30" i="13"/>
  <c r="U36" i="13"/>
  <c r="Q38" i="13"/>
  <c r="K22" i="13"/>
  <c r="Q22" i="13"/>
  <c r="O22" i="13"/>
  <c r="S22" i="13"/>
  <c r="U22" i="13"/>
  <c r="U38" i="13"/>
  <c r="AE38" i="13"/>
  <c r="O38" i="13"/>
  <c r="W24" i="13"/>
  <c r="AE32" i="7"/>
  <c r="AG32" i="7"/>
  <c r="Y19" i="13"/>
  <c r="Q37" i="7"/>
  <c r="AC37" i="7"/>
  <c r="AA37" i="7"/>
  <c r="AI24" i="7"/>
  <c r="Q24" i="7"/>
  <c r="AE36" i="7"/>
  <c r="AC36" i="7"/>
  <c r="U36" i="7"/>
  <c r="AA30" i="7"/>
  <c r="Y30" i="7"/>
  <c r="Y40" i="7"/>
  <c r="S30" i="7"/>
  <c r="AA40" i="7"/>
  <c r="AC26" i="7"/>
  <c r="Y19" i="7"/>
  <c r="Y42" i="14"/>
  <c r="L9" i="8" s="1"/>
  <c r="AE15" i="14"/>
  <c r="G42" i="14"/>
  <c r="B20" i="8" s="1"/>
  <c r="C9" i="8" s="1"/>
  <c r="S42" i="14"/>
  <c r="I9" i="8" s="1"/>
  <c r="W42" i="14"/>
  <c r="K9" i="8" s="1"/>
  <c r="O42" i="14"/>
  <c r="G9" i="8" s="1"/>
  <c r="AA42" i="14"/>
  <c r="M9" i="8" s="1"/>
  <c r="Q42" i="14"/>
  <c r="H9" i="8" s="1"/>
  <c r="I42" i="14"/>
  <c r="D9" i="8" s="1"/>
  <c r="AE11" i="14"/>
  <c r="M42" i="14"/>
  <c r="F9" i="8" s="1"/>
  <c r="U42" i="14"/>
  <c r="J9" i="8" s="1"/>
  <c r="K42" i="14"/>
  <c r="N42" i="7"/>
  <c r="B11" i="8" s="1"/>
  <c r="U10" i="7"/>
  <c r="S10" i="7"/>
  <c r="AG10" i="7"/>
  <c r="Q10" i="7"/>
  <c r="Y10" i="7"/>
  <c r="AI10" i="7"/>
  <c r="AC10" i="7"/>
  <c r="W10" i="7"/>
  <c r="AE10" i="7"/>
  <c r="AK10" i="7"/>
  <c r="AA10" i="7"/>
  <c r="AG46" i="13"/>
  <c r="AH46" i="13" s="1"/>
  <c r="O12" i="13"/>
  <c r="M12" i="13"/>
  <c r="AC12" i="13"/>
  <c r="AE12" i="13"/>
  <c r="AA12" i="13"/>
  <c r="Y12" i="13"/>
  <c r="W12" i="13"/>
  <c r="Q12" i="13"/>
  <c r="K12" i="13"/>
  <c r="U12" i="13"/>
  <c r="S12" i="13"/>
  <c r="M46" i="8" l="1"/>
  <c r="M48" i="8" s="1"/>
  <c r="M52" i="8" s="1"/>
  <c r="M37" i="8"/>
  <c r="L46" i="8"/>
  <c r="L48" i="8" s="1"/>
  <c r="L52" i="8" s="1"/>
  <c r="L37" i="8"/>
  <c r="K46" i="8"/>
  <c r="K48" i="8" s="1"/>
  <c r="K52" i="8" s="1"/>
  <c r="K37" i="8"/>
  <c r="J46" i="8"/>
  <c r="J48" i="8" s="1"/>
  <c r="J52" i="8" s="1"/>
  <c r="J37" i="8"/>
  <c r="I46" i="8"/>
  <c r="I48" i="8" s="1"/>
  <c r="I52" i="8" s="1"/>
  <c r="I37" i="8"/>
  <c r="AH25" i="13"/>
  <c r="AH21" i="13"/>
  <c r="AH39" i="13"/>
  <c r="AH38" i="13"/>
  <c r="E9" i="8"/>
  <c r="O9" i="8" s="1"/>
  <c r="P9" i="8" s="1"/>
  <c r="AD42" i="14"/>
  <c r="AE42" i="14" s="1"/>
  <c r="AH28" i="13"/>
  <c r="AH12" i="13"/>
  <c r="AI12" i="13" s="1"/>
  <c r="AH30" i="13"/>
  <c r="AH19" i="13"/>
  <c r="AH14" i="13"/>
  <c r="AH37" i="13"/>
  <c r="AH35" i="13"/>
  <c r="AH18" i="13"/>
  <c r="AH36" i="13"/>
  <c r="AH16" i="13"/>
  <c r="AH22" i="13"/>
  <c r="AH15" i="13"/>
  <c r="AH17" i="13"/>
  <c r="AH32" i="13"/>
  <c r="AH27" i="13"/>
  <c r="AH33" i="13"/>
  <c r="AH24" i="13"/>
  <c r="AN27" i="7"/>
  <c r="AO27" i="7" s="1"/>
  <c r="AN37" i="7"/>
  <c r="AO37" i="7" s="1"/>
  <c r="AN15" i="7"/>
  <c r="AO15" i="7" s="1"/>
  <c r="AN25" i="7"/>
  <c r="AO25" i="7" s="1"/>
  <c r="AN38" i="7"/>
  <c r="AO38" i="7" s="1"/>
  <c r="AN19" i="7"/>
  <c r="AO19" i="7" s="1"/>
  <c r="AN16" i="7"/>
  <c r="AO16" i="7" s="1"/>
  <c r="AN40" i="7"/>
  <c r="AO40" i="7" s="1"/>
  <c r="AN14" i="7"/>
  <c r="AO14" i="7" s="1"/>
  <c r="AN34" i="7"/>
  <c r="AO34" i="7" s="1"/>
  <c r="AN24" i="7"/>
  <c r="AO24" i="7" s="1"/>
  <c r="AN26" i="7"/>
  <c r="AO26" i="7" s="1"/>
  <c r="AN23" i="7"/>
  <c r="AO23" i="7" s="1"/>
  <c r="AN18" i="7"/>
  <c r="AO18" i="7" s="1"/>
  <c r="AN21" i="7"/>
  <c r="AO21" i="7" s="1"/>
  <c r="AN22" i="7"/>
  <c r="AO22" i="7" s="1"/>
  <c r="AN36" i="7"/>
  <c r="AO36" i="7" s="1"/>
  <c r="AN28" i="7"/>
  <c r="AO28" i="7" s="1"/>
  <c r="AN29" i="7"/>
  <c r="AO29" i="7" s="1"/>
  <c r="AN32" i="7"/>
  <c r="AO32" i="7" s="1"/>
  <c r="AN20" i="7"/>
  <c r="AO20" i="7" s="1"/>
  <c r="AN30" i="7"/>
  <c r="AO30" i="7" s="1"/>
  <c r="AN10" i="7"/>
  <c r="AO10" i="7" s="1"/>
  <c r="AN17" i="7"/>
  <c r="AO17" i="7" s="1"/>
  <c r="AN33" i="7"/>
  <c r="AO33" i="7" s="1"/>
  <c r="AN13" i="7"/>
  <c r="AO13" i="7" s="1"/>
  <c r="L38" i="8"/>
  <c r="J38" i="8"/>
  <c r="K38" i="8"/>
  <c r="I38" i="8"/>
  <c r="M38" i="8"/>
  <c r="S23" i="13"/>
  <c r="Q23" i="13"/>
  <c r="H44" i="13"/>
  <c r="K29" i="13"/>
  <c r="AA29" i="13"/>
  <c r="Q29" i="13"/>
  <c r="W23" i="13"/>
  <c r="K23" i="13"/>
  <c r="AA23" i="13"/>
  <c r="AC23" i="13"/>
  <c r="AE23" i="13"/>
  <c r="AE42" i="13"/>
  <c r="Y42" i="13"/>
  <c r="O42" i="13"/>
  <c r="W42" i="13"/>
  <c r="S42" i="13"/>
  <c r="K42" i="13"/>
  <c r="Q42" i="13"/>
  <c r="U42" i="13"/>
  <c r="M42" i="13"/>
  <c r="AA42" i="13"/>
  <c r="AC42" i="13"/>
  <c r="S29" i="13"/>
  <c r="M29" i="13"/>
  <c r="M23" i="13"/>
  <c r="O23" i="13"/>
  <c r="M34" i="13"/>
  <c r="Y34" i="13"/>
  <c r="AE34" i="13"/>
  <c r="O34" i="13"/>
  <c r="Q34" i="13"/>
  <c r="U34" i="13"/>
  <c r="AC34" i="13"/>
  <c r="K34" i="13"/>
  <c r="AA34" i="13"/>
  <c r="S34" i="13"/>
  <c r="W34" i="13"/>
  <c r="S40" i="13"/>
  <c r="Q40" i="13"/>
  <c r="O40" i="13"/>
  <c r="W40" i="13"/>
  <c r="K40" i="13"/>
  <c r="M40" i="13"/>
  <c r="AC40" i="13"/>
  <c r="AE40" i="13"/>
  <c r="U40" i="13"/>
  <c r="AA40" i="13"/>
  <c r="Y40" i="13"/>
  <c r="U23" i="13"/>
  <c r="Y23" i="13"/>
  <c r="W42" i="7"/>
  <c r="F11" i="8" s="1"/>
  <c r="AI42" i="7"/>
  <c r="L11" i="8" s="1"/>
  <c r="Y29" i="13"/>
  <c r="U29" i="13"/>
  <c r="AC29" i="13"/>
  <c r="W29" i="13"/>
  <c r="O29" i="13"/>
  <c r="Y42" i="7"/>
  <c r="G11" i="8" s="1"/>
  <c r="AA42" i="7"/>
  <c r="H11" i="8" s="1"/>
  <c r="AA41" i="13"/>
  <c r="W41" i="13"/>
  <c r="K41" i="13"/>
  <c r="S41" i="13"/>
  <c r="U41" i="13"/>
  <c r="AE41" i="13"/>
  <c r="M41" i="13"/>
  <c r="Y41" i="13"/>
  <c r="Q41" i="13"/>
  <c r="AC41" i="13"/>
  <c r="O41" i="13"/>
  <c r="Y26" i="13"/>
  <c r="S26" i="13"/>
  <c r="O26" i="13"/>
  <c r="AE26" i="13"/>
  <c r="AA26" i="13"/>
  <c r="M26" i="13"/>
  <c r="AC26" i="13"/>
  <c r="Q26" i="13"/>
  <c r="W26" i="13"/>
  <c r="K26" i="13"/>
  <c r="U26" i="13"/>
  <c r="AC31" i="13"/>
  <c r="AA31" i="13"/>
  <c r="O31" i="13"/>
  <c r="U31" i="13"/>
  <c r="Y31" i="13"/>
  <c r="W31" i="13"/>
  <c r="K31" i="13"/>
  <c r="S31" i="13"/>
  <c r="Q31" i="13"/>
  <c r="AE31" i="13"/>
  <c r="M31" i="13"/>
  <c r="Y20" i="13"/>
  <c r="W20" i="13"/>
  <c r="U20" i="13"/>
  <c r="AE20" i="13"/>
  <c r="S20" i="13"/>
  <c r="K20" i="13"/>
  <c r="O20" i="13"/>
  <c r="M20" i="13"/>
  <c r="Q20" i="13"/>
  <c r="AA20" i="13"/>
  <c r="AC20" i="13"/>
  <c r="AC42" i="7"/>
  <c r="I11" i="8" s="1"/>
  <c r="AK42" i="7"/>
  <c r="M11" i="8" s="1"/>
  <c r="AG42" i="7"/>
  <c r="K11" i="8" s="1"/>
  <c r="AE42" i="7"/>
  <c r="J11" i="8" s="1"/>
  <c r="U42" i="7"/>
  <c r="E11" i="8" s="1"/>
  <c r="S42" i="7"/>
  <c r="D11" i="8" s="1"/>
  <c r="Q42" i="7"/>
  <c r="M13" i="13"/>
  <c r="AA13" i="13"/>
  <c r="S13" i="13"/>
  <c r="Q13" i="13"/>
  <c r="AC13" i="13"/>
  <c r="U13" i="13"/>
  <c r="AE13" i="13"/>
  <c r="W13" i="13"/>
  <c r="K13" i="13"/>
  <c r="Y13" i="13"/>
  <c r="O13" i="13"/>
  <c r="AH13" i="13" l="1"/>
  <c r="AI13" i="13" s="1"/>
  <c r="AH41" i="13"/>
  <c r="AH20" i="13"/>
  <c r="AH42" i="13"/>
  <c r="AH31" i="13"/>
  <c r="AH26" i="13"/>
  <c r="AH40" i="13"/>
  <c r="AH34" i="13"/>
  <c r="AH23" i="13"/>
  <c r="AH29" i="13"/>
  <c r="AN42" i="7"/>
  <c r="AO42" i="7" s="1"/>
  <c r="W44" i="13"/>
  <c r="U44" i="13"/>
  <c r="AC44" i="13"/>
  <c r="Q44" i="13"/>
  <c r="S44" i="13"/>
  <c r="M44" i="13"/>
  <c r="D7" i="8" s="1"/>
  <c r="D13" i="8" s="1"/>
  <c r="Y44" i="13"/>
  <c r="J7" i="8" s="1"/>
  <c r="J13" i="8" s="1"/>
  <c r="J15" i="8" s="1"/>
  <c r="K44" i="13"/>
  <c r="B18" i="8" s="1"/>
  <c r="AE44" i="13"/>
  <c r="O44" i="13"/>
  <c r="E7" i="8" s="1"/>
  <c r="E13" i="8" s="1"/>
  <c r="AA44" i="13"/>
  <c r="O11" i="8"/>
  <c r="B22" i="8"/>
  <c r="C11" i="8" s="1"/>
  <c r="B7" i="8"/>
  <c r="AI14" i="13" l="1"/>
  <c r="C7" i="8"/>
  <c r="J20" i="8"/>
  <c r="J26" i="8"/>
  <c r="B13" i="8"/>
  <c r="L7" i="8"/>
  <c r="L13" i="8" s="1"/>
  <c r="L15" i="8" s="1"/>
  <c r="L26" i="8" s="1"/>
  <c r="K7" i="8"/>
  <c r="K13" i="8" s="1"/>
  <c r="K15" i="8" s="1"/>
  <c r="K26" i="8" s="1"/>
  <c r="P11" i="8"/>
  <c r="H7" i="8"/>
  <c r="H13" i="8" s="1"/>
  <c r="F7" i="8"/>
  <c r="F13" i="8" s="1"/>
  <c r="G7" i="8"/>
  <c r="G13" i="8" s="1"/>
  <c r="M7" i="8"/>
  <c r="M13" i="8" s="1"/>
  <c r="M15" i="8" s="1"/>
  <c r="I7" i="8"/>
  <c r="I13" i="8" s="1"/>
  <c r="I15" i="8" s="1"/>
  <c r="J22" i="8"/>
  <c r="AI15" i="13" l="1"/>
  <c r="I22" i="8"/>
  <c r="I26" i="8"/>
  <c r="M22" i="8"/>
  <c r="M26" i="8"/>
  <c r="L22" i="8"/>
  <c r="L20" i="8"/>
  <c r="K20" i="8"/>
  <c r="K22" i="8"/>
  <c r="M20" i="8"/>
  <c r="O13" i="8"/>
  <c r="O7" i="8"/>
  <c r="I20" i="8"/>
  <c r="M18" i="8"/>
  <c r="I18" i="8"/>
  <c r="L18" i="8"/>
  <c r="J18" i="8"/>
  <c r="J24" i="8" s="1"/>
  <c r="J28" i="8" s="1"/>
  <c r="B24" i="8"/>
  <c r="K18" i="8"/>
  <c r="AI16" i="13" l="1"/>
  <c r="L24" i="8"/>
  <c r="L28" i="8" s="1"/>
  <c r="K24" i="8"/>
  <c r="K28" i="8" s="1"/>
  <c r="M24" i="8"/>
  <c r="M28" i="8" s="1"/>
  <c r="I24" i="8"/>
  <c r="I28" i="8" s="1"/>
  <c r="C13" i="8"/>
  <c r="B28" i="8" s="1"/>
  <c r="P7" i="8"/>
  <c r="AI17" i="13" l="1"/>
  <c r="G15" i="8"/>
  <c r="G26" i="8" s="1"/>
  <c r="H15" i="8"/>
  <c r="H26" i="8" s="1"/>
  <c r="P13" i="8"/>
  <c r="E15" i="8"/>
  <c r="E26" i="8" s="1"/>
  <c r="F15" i="8"/>
  <c r="F26" i="8" s="1"/>
  <c r="D15" i="8"/>
  <c r="AI18" i="13" l="1"/>
  <c r="C15" i="8"/>
  <c r="D26" i="8"/>
  <c r="D18" i="8"/>
  <c r="H22" i="8"/>
  <c r="H20" i="8"/>
  <c r="H18" i="8"/>
  <c r="G18" i="8"/>
  <c r="G20" i="8"/>
  <c r="G22" i="8"/>
  <c r="D20" i="8"/>
  <c r="D22" i="8"/>
  <c r="F20" i="8"/>
  <c r="F22" i="8"/>
  <c r="F18" i="8"/>
  <c r="E22" i="8"/>
  <c r="E20" i="8"/>
  <c r="E18" i="8"/>
  <c r="AI19" i="13" l="1"/>
  <c r="G24" i="8"/>
  <c r="G28" i="8" s="1"/>
  <c r="H24" i="8"/>
  <c r="H28" i="8" s="1"/>
  <c r="F24" i="8"/>
  <c r="F28" i="8" s="1"/>
  <c r="E24" i="8"/>
  <c r="E28" i="8" s="1"/>
  <c r="O26" i="8"/>
  <c r="P26" i="8" s="1"/>
  <c r="O22" i="8"/>
  <c r="P22" i="8" s="1"/>
  <c r="O20" i="8"/>
  <c r="P20" i="8" s="1"/>
  <c r="D24" i="8"/>
  <c r="O18" i="8"/>
  <c r="P18" i="8" s="1"/>
  <c r="AI20" i="13" l="1"/>
  <c r="F34" i="8"/>
  <c r="E34" i="8"/>
  <c r="H34" i="8"/>
  <c r="G34" i="8"/>
  <c r="O24" i="8"/>
  <c r="P24" i="8" s="1"/>
  <c r="D28" i="8"/>
  <c r="D34" i="8" s="1"/>
  <c r="D37" i="8" s="1"/>
  <c r="H46" i="8" l="1"/>
  <c r="H48" i="8" s="1"/>
  <c r="H52" i="8" s="1"/>
  <c r="H37" i="8"/>
  <c r="G46" i="8"/>
  <c r="G48" i="8" s="1"/>
  <c r="G52" i="8" s="1"/>
  <c r="G37" i="8"/>
  <c r="F46" i="8"/>
  <c r="F48" i="8" s="1"/>
  <c r="F52" i="8" s="1"/>
  <c r="F37" i="8"/>
  <c r="E46" i="8"/>
  <c r="E48" i="8" s="1"/>
  <c r="E52" i="8" s="1"/>
  <c r="E37" i="8"/>
  <c r="AI21" i="13"/>
  <c r="D38" i="8"/>
  <c r="H38" i="8"/>
  <c r="G38" i="8"/>
  <c r="F38" i="8"/>
  <c r="E38" i="8"/>
  <c r="O28" i="8"/>
  <c r="P28" i="8" s="1"/>
  <c r="AI22" i="13" l="1"/>
  <c r="D46" i="8"/>
  <c r="D48" i="8" s="1"/>
  <c r="D52" i="8" s="1"/>
  <c r="AI23" i="13" l="1"/>
  <c r="AI24" i="13" l="1"/>
  <c r="AI25" i="13" l="1"/>
  <c r="AI26" i="13" l="1"/>
  <c r="AI27" i="13" l="1"/>
  <c r="AI28" i="13" l="1"/>
  <c r="AI29" i="13" l="1"/>
  <c r="AI30" i="13" l="1"/>
  <c r="AI31" i="13" l="1"/>
  <c r="AI32" i="13" l="1"/>
  <c r="AI33" i="13" l="1"/>
  <c r="AI34" i="13" l="1"/>
  <c r="AI35" i="13" l="1"/>
  <c r="AI36" i="13" l="1"/>
  <c r="AI37" i="13" l="1"/>
  <c r="AI38" i="13" l="1"/>
  <c r="AI39" i="13" l="1"/>
  <c r="AI40" i="13" l="1"/>
  <c r="AI41" i="13" l="1"/>
  <c r="AI4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Kramer</author>
  </authors>
  <commentList>
    <comment ref="A15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most recent Service Center Overhead rate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Ruchi Aggarwal</author>
    <author>Douglas Kramer</author>
  </authors>
  <commentList>
    <comment ref="E9" authorId="0" shapeId="0" xr:uid="{00000000-0006-0000-0300-000001000000}">
      <text>
        <r>
          <rPr>
            <sz val="8"/>
            <color indexed="81"/>
            <rFont val="Tahoma"/>
            <family val="2"/>
          </rPr>
          <t>Use actual fringe benefit percentage for each employee based on employee type (salary vs student vs wage hourly</t>
        </r>
      </text>
    </comment>
    <comment ref="J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Use for Admin Salaries
</t>
        </r>
      </text>
    </comment>
    <comment ref="A43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Bacon</author>
    <author>Douglas Kramer</author>
  </authors>
  <commentList>
    <comment ref="C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Please identify if the cost is based on historical/actual costs or expected/budgeted amounts.
</t>
        </r>
      </text>
    </comment>
    <comment ref="A41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Nebula User</author>
    <author>Douglas Kramer</author>
  </authors>
  <commentList>
    <comment ref="N9" authorId="0" shapeId="0" xr:uid="{00000000-0006-0000-0500-000001000000}">
      <text>
        <r>
          <rPr>
            <sz val="8"/>
            <color indexed="81"/>
            <rFont val="Tahoma"/>
            <family val="2"/>
          </rPr>
          <t>If depreciation is not to be taken for the full year, adjust formula in each cell.</t>
        </r>
      </text>
    </comment>
    <comment ref="A41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sharedStrings.xml><?xml version="1.0" encoding="utf-8"?>
<sst xmlns="http://schemas.openxmlformats.org/spreadsheetml/2006/main" count="2827" uniqueCount="1127">
  <si>
    <t>Acquisition Cost</t>
  </si>
  <si>
    <t>Totals</t>
  </si>
  <si>
    <t>Rate 1</t>
  </si>
  <si>
    <t>Rate 2</t>
  </si>
  <si>
    <t>Rate 3</t>
  </si>
  <si>
    <t># of Annual Units</t>
  </si>
  <si>
    <t>Depr Start Date</t>
  </si>
  <si>
    <t>Depr End Date</t>
  </si>
  <si>
    <t>Total Direct Salaries</t>
  </si>
  <si>
    <t>Direct Costs</t>
  </si>
  <si>
    <t>Add additional lines as necessary</t>
  </si>
  <si>
    <t>Depreciation Schedule</t>
  </si>
  <si>
    <t>Useful Life (years)</t>
  </si>
  <si>
    <t>Desc/Type of Equipment</t>
  </si>
  <si>
    <t>Contact Information</t>
  </si>
  <si>
    <t>Name:</t>
  </si>
  <si>
    <t>Email:</t>
  </si>
  <si>
    <t>Notes:</t>
  </si>
  <si>
    <t>Rate 4</t>
  </si>
  <si>
    <t>Amount</t>
  </si>
  <si>
    <t>Depr in Proposal</t>
  </si>
  <si>
    <t>1.  There is an unlike circumstance and,</t>
  </si>
  <si>
    <t>Rate Begin Date:</t>
  </si>
  <si>
    <t>Rate End Date:</t>
  </si>
  <si>
    <t>Phone #:</t>
  </si>
  <si>
    <t>Name</t>
  </si>
  <si>
    <t>Short Description</t>
  </si>
  <si>
    <t>Unit Base*</t>
  </si>
  <si>
    <t>Units Sold</t>
  </si>
  <si>
    <t>Proposal Estimate</t>
  </si>
  <si>
    <t>Purpose:  To provide a short description of the services for each rate and the number of units expected to be sold.</t>
  </si>
  <si>
    <t>Rate 5</t>
  </si>
  <si>
    <t>Rate 6</t>
  </si>
  <si>
    <t>Rate 7</t>
  </si>
  <si>
    <t>Rate 8</t>
  </si>
  <si>
    <t>Description</t>
  </si>
  <si>
    <t>Pale Yellow</t>
  </si>
  <si>
    <t>Prior Year Actual</t>
  </si>
  <si>
    <t>%</t>
  </si>
  <si>
    <t>Annual Amt</t>
  </si>
  <si>
    <t>Total Annual</t>
  </si>
  <si>
    <t>*This is the unit by which the center bills its users.  For example, per sample, per hour, etc.</t>
  </si>
  <si>
    <t>*Administrative and clerical salaries can be included in rates if they meet the following criteria:</t>
  </si>
  <si>
    <t>If there are significant changes between prior year actual and the proposal estimate, include a short explanation.</t>
  </si>
  <si>
    <t>% of Total Direct Costs</t>
  </si>
  <si>
    <t>Other Non-Salary &amp; Non-Equipment Costs</t>
  </si>
  <si>
    <t>Usage &amp; Description of Rates</t>
  </si>
  <si>
    <t>Please provide a short (1 paragraph) description of the overall activities of the center and methodology used in the proposal.  This can be done in this Excel workbook, or submitted as a separate attachment.</t>
  </si>
  <si>
    <t>General Description of Services:</t>
  </si>
  <si>
    <t>Rate</t>
  </si>
  <si>
    <t>Rate 9</t>
  </si>
  <si>
    <t>Rate 10</t>
  </si>
  <si>
    <t>Rate 11</t>
  </si>
  <si>
    <t>Rate 12</t>
  </si>
  <si>
    <t>Rate 13</t>
  </si>
  <si>
    <t>Rate 14</t>
  </si>
  <si>
    <t>Rate 15</t>
  </si>
  <si>
    <t>Rate 16</t>
  </si>
  <si>
    <t>Rate 17</t>
  </si>
  <si>
    <t>Rate 18</t>
  </si>
  <si>
    <t>Rate 19</t>
  </si>
  <si>
    <t>Rate 20</t>
  </si>
  <si>
    <t>Rate 21</t>
  </si>
  <si>
    <t>Rate 22</t>
  </si>
  <si>
    <t>Rate 23</t>
  </si>
  <si>
    <t>Rate 24</t>
  </si>
  <si>
    <t>Rate 25</t>
  </si>
  <si>
    <t>Rate 26</t>
  </si>
  <si>
    <t>Rate 27</t>
  </si>
  <si>
    <t>Rate 28</t>
  </si>
  <si>
    <t>Rate 29</t>
  </si>
  <si>
    <t>Rate 30</t>
  </si>
  <si>
    <t>Rate 31</t>
  </si>
  <si>
    <t>Rate 32</t>
  </si>
  <si>
    <t>Rate 33</t>
  </si>
  <si>
    <t>Rate 34</t>
  </si>
  <si>
    <t>Rate 35</t>
  </si>
  <si>
    <t>Rate 36</t>
  </si>
  <si>
    <t>Rate 37</t>
  </si>
  <si>
    <t>Rate 38</t>
  </si>
  <si>
    <t>Rate 39</t>
  </si>
  <si>
    <t>Rate 40</t>
  </si>
  <si>
    <t>Rate 41</t>
  </si>
  <si>
    <t>Rate 42</t>
  </si>
  <si>
    <t>Rate 43</t>
  </si>
  <si>
    <t>Rate 44</t>
  </si>
  <si>
    <t>Rate 45</t>
  </si>
  <si>
    <t>Rate 46</t>
  </si>
  <si>
    <t>Rate 47</t>
  </si>
  <si>
    <t>Rate 48</t>
  </si>
  <si>
    <t>Rate 49</t>
  </si>
  <si>
    <t>Rate 50</t>
  </si>
  <si>
    <t>Rate 51</t>
  </si>
  <si>
    <t>Rate 52</t>
  </si>
  <si>
    <t>Rate 53</t>
  </si>
  <si>
    <t>Rate 54</t>
  </si>
  <si>
    <t>Rate 55</t>
  </si>
  <si>
    <t>Rate 56</t>
  </si>
  <si>
    <t>Rate 57</t>
  </si>
  <si>
    <t>Rate 58</t>
  </si>
  <si>
    <t>Rate 59</t>
  </si>
  <si>
    <t>Rate 60</t>
  </si>
  <si>
    <t>Rate 61</t>
  </si>
  <si>
    <t>Rate 62</t>
  </si>
  <si>
    <t>Rate 63</t>
  </si>
  <si>
    <t>Rate 64</t>
  </si>
  <si>
    <t>Rate 65</t>
  </si>
  <si>
    <t>Rate 66</t>
  </si>
  <si>
    <t>Rate 67</t>
  </si>
  <si>
    <t>Rate 68</t>
  </si>
  <si>
    <t>Rate 69</t>
  </si>
  <si>
    <t>Rate 70</t>
  </si>
  <si>
    <t>Rate 71</t>
  </si>
  <si>
    <t>Rate 72</t>
  </si>
  <si>
    <t>Rate 73</t>
  </si>
  <si>
    <t>Rate 74</t>
  </si>
  <si>
    <t>Rate 75</t>
  </si>
  <si>
    <t>Rate 76</t>
  </si>
  <si>
    <t>Rate 77</t>
  </si>
  <si>
    <t>Rate 78</t>
  </si>
  <si>
    <t>Rate 79</t>
  </si>
  <si>
    <t>Rate 80</t>
  </si>
  <si>
    <t>Rate 81</t>
  </si>
  <si>
    <t>Rate 82</t>
  </si>
  <si>
    <t>Rate 83</t>
  </si>
  <si>
    <t>Rate 84</t>
  </si>
  <si>
    <t>Rate 85</t>
  </si>
  <si>
    <t>Rate 86</t>
  </si>
  <si>
    <t>Rate 87</t>
  </si>
  <si>
    <t>Rate 88</t>
  </si>
  <si>
    <t>Rate 89</t>
  </si>
  <si>
    <t>Rate 90</t>
  </si>
  <si>
    <t>Rate 91</t>
  </si>
  <si>
    <t>Rate 92</t>
  </si>
  <si>
    <t>Rate 93</t>
  </si>
  <si>
    <t>Rate 94</t>
  </si>
  <si>
    <t>Rate 95</t>
  </si>
  <si>
    <t>Rate 96</t>
  </si>
  <si>
    <t>Rate 97</t>
  </si>
  <si>
    <t>Rate 98</t>
  </si>
  <si>
    <t>Rate 99</t>
  </si>
  <si>
    <t>Rate 100</t>
  </si>
  <si>
    <t>Prior Year Estimate</t>
  </si>
  <si>
    <t>Difference between Prior Year Estimate and Actual</t>
  </si>
  <si>
    <t>Estimated Change between Prior Year Actual and Current Proposal</t>
  </si>
  <si>
    <t>Percent Change</t>
  </si>
  <si>
    <t>=</t>
  </si>
  <si>
    <t>=Usage!A6</t>
  </si>
  <si>
    <t>=Usage!A7</t>
  </si>
  <si>
    <t>=Usage!A8</t>
  </si>
  <si>
    <t>=Usage!A9</t>
  </si>
  <si>
    <t>=Usage!A10</t>
  </si>
  <si>
    <t>=Usage!A11</t>
  </si>
  <si>
    <t>=Usage!A12</t>
  </si>
  <si>
    <t>=Usage!A13</t>
  </si>
  <si>
    <t>=Usage!A14</t>
  </si>
  <si>
    <t>=Usage!A15</t>
  </si>
  <si>
    <t>=Usage!A16</t>
  </si>
  <si>
    <t>=Usage!A17</t>
  </si>
  <si>
    <t>=Usage!A18</t>
  </si>
  <si>
    <t>=Usage!A19</t>
  </si>
  <si>
    <t>=Usage!A20</t>
  </si>
  <si>
    <t>=Usage!A21</t>
  </si>
  <si>
    <t>=Usage!A22</t>
  </si>
  <si>
    <t>=Usage!A23</t>
  </si>
  <si>
    <t>=Usage!A24</t>
  </si>
  <si>
    <t>=Usage!A25</t>
  </si>
  <si>
    <t>=Usage!A26</t>
  </si>
  <si>
    <t>=Usage!A27</t>
  </si>
  <si>
    <t>=Usage!A28</t>
  </si>
  <si>
    <t>=Usage!A29</t>
  </si>
  <si>
    <t>=Usage!A30</t>
  </si>
  <si>
    <t>=Usage!A31</t>
  </si>
  <si>
    <t>=Usage!A32</t>
  </si>
  <si>
    <t>=Usage!A33</t>
  </si>
  <si>
    <t>=Usage!A34</t>
  </si>
  <si>
    <t>=Usage!A35</t>
  </si>
  <si>
    <t>=Usage!A36</t>
  </si>
  <si>
    <t>=Usage!A37</t>
  </si>
  <si>
    <t>=Usage!A38</t>
  </si>
  <si>
    <t>=Usage!A39</t>
  </si>
  <si>
    <t>=Usage!A40</t>
  </si>
  <si>
    <t>=Usage!A41</t>
  </si>
  <si>
    <t>=Usage!A42</t>
  </si>
  <si>
    <t>=Usage!A43</t>
  </si>
  <si>
    <t>=Usage!A44</t>
  </si>
  <si>
    <t>=Usage!A45</t>
  </si>
  <si>
    <t>=Usage!A46</t>
  </si>
  <si>
    <t>=Usage!A47</t>
  </si>
  <si>
    <t>=Usage!A48</t>
  </si>
  <si>
    <t>=Usage!A49</t>
  </si>
  <si>
    <t>=Usage!A50</t>
  </si>
  <si>
    <t>=Usage!A51</t>
  </si>
  <si>
    <t>=Usage!A52</t>
  </si>
  <si>
    <t>=Usage!A53</t>
  </si>
  <si>
    <t>=Usage!A54</t>
  </si>
  <si>
    <t>=Usage!A55</t>
  </si>
  <si>
    <t>=Usage!A56</t>
  </si>
  <si>
    <t>=Usage!A57</t>
  </si>
  <si>
    <t>=Usage!A58</t>
  </si>
  <si>
    <t>=Usage!A59</t>
  </si>
  <si>
    <t>=Usage!A60</t>
  </si>
  <si>
    <t>=Usage!A61</t>
  </si>
  <si>
    <t>=Usage!A62</t>
  </si>
  <si>
    <t>=Usage!A63</t>
  </si>
  <si>
    <t>=Usage!A64</t>
  </si>
  <si>
    <t>=Usage!A65</t>
  </si>
  <si>
    <t>=Usage!A66</t>
  </si>
  <si>
    <t>=Usage!A67</t>
  </si>
  <si>
    <t>=Usage!A68</t>
  </si>
  <si>
    <t>=Usage!A69</t>
  </si>
  <si>
    <t>=Usage!A70</t>
  </si>
  <si>
    <t>=Usage!A71</t>
  </si>
  <si>
    <t>=Usage!A72</t>
  </si>
  <si>
    <t>=Usage!A73</t>
  </si>
  <si>
    <t>=Usage!A74</t>
  </si>
  <si>
    <t>=Usage!A75</t>
  </si>
  <si>
    <t>=Usage!A76</t>
  </si>
  <si>
    <t>=Usage!A77</t>
  </si>
  <si>
    <t>=Usage!A78</t>
  </si>
  <si>
    <t>=Usage!A79</t>
  </si>
  <si>
    <t>=Usage!A80</t>
  </si>
  <si>
    <t>=Usage!A81</t>
  </si>
  <si>
    <t>=Usage!A82</t>
  </si>
  <si>
    <t>=Usage!A83</t>
  </si>
  <si>
    <t>=Usage!A84</t>
  </si>
  <si>
    <t>=Usage!A85</t>
  </si>
  <si>
    <t>=Usage!A86</t>
  </si>
  <si>
    <t>=Usage!A87</t>
  </si>
  <si>
    <t>=Usage!A88</t>
  </si>
  <si>
    <t>=Usage!A89</t>
  </si>
  <si>
    <t>=Usage!A90</t>
  </si>
  <si>
    <t>=Usage!A91</t>
  </si>
  <si>
    <t>=Usage!A92</t>
  </si>
  <si>
    <t>=Usage!A93</t>
  </si>
  <si>
    <t>=Usage!A94</t>
  </si>
  <si>
    <t>=Usage!A95</t>
  </si>
  <si>
    <t>=Usage!A96</t>
  </si>
  <si>
    <t>=Usage!A97</t>
  </si>
  <si>
    <t>=Usage!A98</t>
  </si>
  <si>
    <t>=Usage!A99</t>
  </si>
  <si>
    <t>=Usage!A100</t>
  </si>
  <si>
    <t>=Usage!A101</t>
  </si>
  <si>
    <t>=Usage!A102</t>
  </si>
  <si>
    <t>=Usage!A103</t>
  </si>
  <si>
    <t>=Usage!A104</t>
  </si>
  <si>
    <t>=Usage!A105</t>
  </si>
  <si>
    <t>=Usage!B6</t>
  </si>
  <si>
    <t>=Usage!B7</t>
  </si>
  <si>
    <t>=Usage!B8</t>
  </si>
  <si>
    <t>=Usage!B9</t>
  </si>
  <si>
    <t>=Usage!B10</t>
  </si>
  <si>
    <t>=Usage!B11</t>
  </si>
  <si>
    <t>=Usage!B12</t>
  </si>
  <si>
    <t>=Usage!B13</t>
  </si>
  <si>
    <t>=Usage!B14</t>
  </si>
  <si>
    <t>=Usage!B15</t>
  </si>
  <si>
    <t>=Usage!B16</t>
  </si>
  <si>
    <t>=Usage!B17</t>
  </si>
  <si>
    <t>=Usage!B18</t>
  </si>
  <si>
    <t>=Usage!B19</t>
  </si>
  <si>
    <t>=Usage!B20</t>
  </si>
  <si>
    <t>=Usage!B21</t>
  </si>
  <si>
    <t>=Usage!B22</t>
  </si>
  <si>
    <t>=Usage!B23</t>
  </si>
  <si>
    <t>=Usage!B24</t>
  </si>
  <si>
    <t>=Usage!B25</t>
  </si>
  <si>
    <t>=Usage!B26</t>
  </si>
  <si>
    <t>=Usage!B27</t>
  </si>
  <si>
    <t>=Usage!B28</t>
  </si>
  <si>
    <t>=Usage!B29</t>
  </si>
  <si>
    <t>=Usage!B30</t>
  </si>
  <si>
    <t>=Usage!B31</t>
  </si>
  <si>
    <t>=Usage!B32</t>
  </si>
  <si>
    <t>=Usage!B33</t>
  </si>
  <si>
    <t>=Usage!B34</t>
  </si>
  <si>
    <t>=Usage!B35</t>
  </si>
  <si>
    <t>=Usage!B36</t>
  </si>
  <si>
    <t>=Usage!B37</t>
  </si>
  <si>
    <t>=Usage!B38</t>
  </si>
  <si>
    <t>=Usage!B39</t>
  </si>
  <si>
    <t>=Usage!B40</t>
  </si>
  <si>
    <t>=Usage!B41</t>
  </si>
  <si>
    <t>=Usage!B42</t>
  </si>
  <si>
    <t>=Usage!B43</t>
  </si>
  <si>
    <t>=Usage!B44</t>
  </si>
  <si>
    <t>=Usage!B45</t>
  </si>
  <si>
    <t>=Usage!B46</t>
  </si>
  <si>
    <t>=Usage!B47</t>
  </si>
  <si>
    <t>=Usage!B48</t>
  </si>
  <si>
    <t>=Usage!B49</t>
  </si>
  <si>
    <t>=Usage!B50</t>
  </si>
  <si>
    <t>=Usage!B51</t>
  </si>
  <si>
    <t>=Usage!B52</t>
  </si>
  <si>
    <t>=Usage!B53</t>
  </si>
  <si>
    <t>=Usage!B54</t>
  </si>
  <si>
    <t>=Usage!B55</t>
  </si>
  <si>
    <t>=Usage!B56</t>
  </si>
  <si>
    <t>=Usage!B57</t>
  </si>
  <si>
    <t>=Usage!B58</t>
  </si>
  <si>
    <t>=Usage!B59</t>
  </si>
  <si>
    <t>=Usage!B60</t>
  </si>
  <si>
    <t>=Usage!B61</t>
  </si>
  <si>
    <t>=Usage!B62</t>
  </si>
  <si>
    <t>=Usage!B63</t>
  </si>
  <si>
    <t>=Usage!B64</t>
  </si>
  <si>
    <t>=Usage!B65</t>
  </si>
  <si>
    <t>=Usage!B66</t>
  </si>
  <si>
    <t>=Usage!B67</t>
  </si>
  <si>
    <t>=Usage!B68</t>
  </si>
  <si>
    <t>=Usage!B69</t>
  </si>
  <si>
    <t>=Usage!B70</t>
  </si>
  <si>
    <t>=Usage!B71</t>
  </si>
  <si>
    <t>=Usage!B72</t>
  </si>
  <si>
    <t>=Usage!B73</t>
  </si>
  <si>
    <t>=Usage!B74</t>
  </si>
  <si>
    <t>=Usage!B75</t>
  </si>
  <si>
    <t>=Usage!B76</t>
  </si>
  <si>
    <t>=Usage!B77</t>
  </si>
  <si>
    <t>=Usage!B78</t>
  </si>
  <si>
    <t>=Usage!B79</t>
  </si>
  <si>
    <t>=Usage!B80</t>
  </si>
  <si>
    <t>=Usage!B81</t>
  </si>
  <si>
    <t>=Usage!B82</t>
  </si>
  <si>
    <t>=Usage!B83</t>
  </si>
  <si>
    <t>=Usage!B84</t>
  </si>
  <si>
    <t>=Usage!B85</t>
  </si>
  <si>
    <t>=Usage!B86</t>
  </si>
  <si>
    <t>=Usage!B87</t>
  </si>
  <si>
    <t>=Usage!B88</t>
  </si>
  <si>
    <t>=Usage!B89</t>
  </si>
  <si>
    <t>=Usage!B90</t>
  </si>
  <si>
    <t>=Usage!B91</t>
  </si>
  <si>
    <t>=Usage!B92</t>
  </si>
  <si>
    <t>=Usage!B93</t>
  </si>
  <si>
    <t>=Usage!B94</t>
  </si>
  <si>
    <t>=Usage!B95</t>
  </si>
  <si>
    <t>=Usage!B96</t>
  </si>
  <si>
    <t>=Usage!B97</t>
  </si>
  <si>
    <t>=Usage!B98</t>
  </si>
  <si>
    <t>=Usage!B99</t>
  </si>
  <si>
    <t>=Usage!B100</t>
  </si>
  <si>
    <t>=Usage!B101</t>
  </si>
  <si>
    <t>=Usage!B102</t>
  </si>
  <si>
    <t>=Usage!B103</t>
  </si>
  <si>
    <t>=Usage!B104</t>
  </si>
  <si>
    <t>=Usage!B105</t>
  </si>
  <si>
    <t>Center Overhead</t>
  </si>
  <si>
    <t>If you have costs in the Center Overhead column please see the below note</t>
  </si>
  <si>
    <t>Non-Center</t>
  </si>
  <si>
    <t>=Usage!A106</t>
  </si>
  <si>
    <t>=Usage!B106</t>
  </si>
  <si>
    <t>A</t>
  </si>
  <si>
    <t>B</t>
  </si>
  <si>
    <t>C</t>
  </si>
  <si>
    <t>D</t>
  </si>
  <si>
    <t>E</t>
  </si>
  <si>
    <t>F</t>
  </si>
  <si>
    <t>G</t>
  </si>
  <si>
    <t xml:space="preserve"> </t>
  </si>
  <si>
    <t xml:space="preserve">  </t>
  </si>
  <si>
    <t>Z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</si>
  <si>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</si>
  <si>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</si>
  <si>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</si>
  <si>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</si>
  <si>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</si>
  <si>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</si>
  <si>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</si>
  <si>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</si>
  <si>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</si>
  <si>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</si>
  <si>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</si>
  <si>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</si>
  <si>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</si>
  <si>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</si>
  <si>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</si>
  <si>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</si>
  <si>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</si>
  <si>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</si>
  <si>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</si>
  <si>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</si>
  <si>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</si>
  <si>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 xml:space="preserve">V </t>
  </si>
  <si>
    <t xml:space="preserve">W </t>
  </si>
  <si>
    <t xml:space="preserve">X </t>
  </si>
  <si>
    <t xml:space="preserve">Y </t>
  </si>
  <si>
    <t>H</t>
  </si>
  <si>
    <t>CZ</t>
  </si>
  <si>
    <t>DZ</t>
  </si>
  <si>
    <t>EZ</t>
  </si>
  <si>
    <t>FZ</t>
  </si>
  <si>
    <t>GZ</t>
  </si>
  <si>
    <t>HZ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</si>
  <si>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</si>
  <si>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</si>
  <si>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</si>
  <si>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</si>
  <si>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</si>
  <si>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</si>
  <si>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</si>
  <si>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</si>
  <si>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</si>
  <si>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</si>
  <si>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</si>
  <si>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</si>
  <si>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</si>
  <si>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</si>
  <si>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</si>
  <si>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</si>
  <si>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</si>
  <si>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</si>
  <si>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</si>
  <si>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</si>
  <si>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</si>
  <si>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</si>
  <si>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</si>
  <si>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</si>
  <si>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</si>
  <si>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</si>
  <si>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</si>
  <si>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</si>
  <si>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</si>
  <si>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</si>
  <si>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</si>
  <si>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</si>
  <si>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</si>
  <si>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</si>
  <si>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</si>
  <si>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</si>
  <si>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</si>
  <si>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</si>
  <si>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</si>
  <si>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</si>
  <si>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</si>
  <si>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</si>
  <si>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</si>
  <si>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</si>
  <si>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</si>
  <si>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</si>
  <si>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</si>
  <si>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</si>
  <si>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</si>
  <si>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</si>
  <si>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</si>
  <si>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</si>
  <si>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</si>
  <si>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</si>
  <si>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</si>
  <si>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</si>
  <si>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</si>
  <si>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</si>
  <si>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</si>
  <si>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</si>
  <si>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</si>
  <si>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</si>
  <si>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</si>
  <si>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</si>
  <si>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</si>
  <si>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</si>
  <si>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</si>
  <si>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</si>
  <si>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</si>
  <si>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</si>
  <si>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</si>
  <si>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</si>
  <si>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</si>
  <si>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</si>
  <si>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</si>
  <si>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</si>
  <si>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</si>
  <si>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</si>
  <si>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</si>
  <si>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</si>
  <si>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</si>
  <si>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</si>
  <si>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</si>
  <si>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</si>
  <si>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</si>
  <si>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</si>
  <si>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</si>
  <si>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</si>
  <si>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</si>
  <si>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</si>
  <si>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</si>
  <si>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</si>
  <si>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</si>
  <si>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</si>
  <si>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</si>
  <si>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</si>
  <si>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</si>
  <si>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</si>
  <si>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</si>
  <si>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</si>
  <si>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</si>
  <si>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</si>
  <si>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</si>
  <si>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</si>
  <si>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</si>
  <si>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</si>
  <si>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</si>
  <si>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</si>
  <si>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</si>
  <si>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</si>
  <si>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</si>
  <si>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</si>
  <si>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</si>
  <si>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</si>
  <si>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</si>
  <si>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</si>
  <si>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</si>
  <si>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</si>
  <si>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</si>
  <si>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</si>
  <si>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</si>
  <si>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</si>
  <si>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</si>
  <si>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</si>
  <si>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</si>
  <si>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</si>
  <si>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</si>
  <si>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</si>
  <si>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</si>
  <si>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</si>
  <si>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</si>
  <si>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</si>
  <si>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</si>
  <si>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</si>
  <si>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</si>
  <si>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</si>
  <si>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</si>
  <si>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</si>
  <si>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</si>
  <si>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</si>
  <si>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</si>
  <si>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</si>
  <si>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</si>
  <si>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</si>
  <si>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</si>
  <si>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</si>
  <si>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</si>
  <si>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</si>
  <si>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</si>
  <si>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</si>
  <si>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</si>
  <si>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</si>
  <si>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</si>
  <si>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</si>
  <si>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</si>
  <si>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</si>
  <si>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</si>
  <si>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</si>
  <si>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</si>
  <si>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</si>
  <si>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</si>
  <si>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</si>
  <si>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</si>
  <si>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</si>
  <si>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</si>
  <si>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</si>
  <si>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</si>
  <si>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</si>
  <si>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</si>
  <si>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</si>
  <si>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</si>
  <si>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</si>
  <si>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</si>
  <si>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</si>
  <si>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</si>
  <si>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</si>
  <si>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</si>
  <si>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</si>
  <si>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</si>
  <si>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</si>
  <si>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</si>
  <si>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</si>
  <si>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</si>
  <si>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</si>
  <si>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</si>
  <si>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</si>
  <si>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</si>
  <si>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</si>
  <si>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</si>
  <si>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</si>
  <si>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</si>
  <si>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</si>
  <si>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</si>
  <si>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</si>
  <si>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</si>
  <si>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</si>
  <si>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</si>
  <si>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</si>
  <si>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</si>
  <si>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</si>
  <si>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</si>
  <si>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</si>
  <si>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</si>
  <si>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</si>
  <si>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</si>
  <si>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</si>
  <si>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</si>
  <si>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</si>
  <si>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</si>
  <si>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</si>
  <si>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</si>
  <si>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</si>
  <si>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</si>
  <si>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</si>
  <si>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</si>
  <si>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</si>
  <si>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</si>
  <si>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</si>
  <si>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</si>
  <si>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=Salaries!J120</t>
  </si>
  <si>
    <t>=Salaries!L120</t>
  </si>
  <si>
    <t>=Salaries!N120</t>
  </si>
  <si>
    <t>=Salaries!P120</t>
  </si>
  <si>
    <t>=Salaries!R120</t>
  </si>
  <si>
    <t>=Salaries!T120</t>
  </si>
  <si>
    <t>=Salaries!V120</t>
  </si>
  <si>
    <t>=Salaries!X120</t>
  </si>
  <si>
    <t>=Salaries!Z120</t>
  </si>
  <si>
    <t>=Salaries!AB120</t>
  </si>
  <si>
    <t>=Salaries!AD120</t>
  </si>
  <si>
    <t>=Salaries!AF120</t>
  </si>
  <si>
    <t>=Salaries!AH120</t>
  </si>
  <si>
    <t>=Salaries!AJ120</t>
  </si>
  <si>
    <t>=Salaries!AL120</t>
  </si>
  <si>
    <t>=Salaries!AN120</t>
  </si>
  <si>
    <t>=Salaries!AP120</t>
  </si>
  <si>
    <t>=Salaries!AR120</t>
  </si>
  <si>
    <t>=Salaries!AT120</t>
  </si>
  <si>
    <t>=Salaries!AV120</t>
  </si>
  <si>
    <t>=Salaries!AX120</t>
  </si>
  <si>
    <t>=Salaries!AZ120</t>
  </si>
  <si>
    <t>=Salaries!BB120</t>
  </si>
  <si>
    <t>=Salaries!BD120</t>
  </si>
  <si>
    <t>=Salaries!BF120</t>
  </si>
  <si>
    <t>=Salaries!BH120</t>
  </si>
  <si>
    <t>=Salaries!BJ120</t>
  </si>
  <si>
    <t>=Salaries!BL120</t>
  </si>
  <si>
    <t>=Salaries!BN120</t>
  </si>
  <si>
    <t>=Salaries!BP120</t>
  </si>
  <si>
    <t>=Salaries!BR120</t>
  </si>
  <si>
    <t>=Salaries!BT120</t>
  </si>
  <si>
    <t>=Salaries!BV120</t>
  </si>
  <si>
    <t>=Salaries!BX120</t>
  </si>
  <si>
    <t>=Salaries!BZ120</t>
  </si>
  <si>
    <t>=Salaries!CB120</t>
  </si>
  <si>
    <t>=Salaries!CD120</t>
  </si>
  <si>
    <t>=Salaries!CF120</t>
  </si>
  <si>
    <t>=Salaries!CH120</t>
  </si>
  <si>
    <t>=Salaries!CJ120</t>
  </si>
  <si>
    <t>=Salaries!CL120</t>
  </si>
  <si>
    <t>=Salaries!CN120</t>
  </si>
  <si>
    <t>=Salaries!CP120</t>
  </si>
  <si>
    <t>=Salaries!CR120</t>
  </si>
  <si>
    <t>=Salaries!CT120</t>
  </si>
  <si>
    <t>=Salaries!CV120</t>
  </si>
  <si>
    <t>=Salaries!CX120</t>
  </si>
  <si>
    <t>=Salaries!CZ120</t>
  </si>
  <si>
    <t>=Salaries!DB120</t>
  </si>
  <si>
    <t>=Salaries!DD120</t>
  </si>
  <si>
    <t>=Salaries!DF120</t>
  </si>
  <si>
    <t>=Salaries!DH120</t>
  </si>
  <si>
    <t>=Salaries!DJ120</t>
  </si>
  <si>
    <t>=Salaries!DL120</t>
  </si>
  <si>
    <t>=Salaries!DN120</t>
  </si>
  <si>
    <t>=Salaries!DP120</t>
  </si>
  <si>
    <t>=Salaries!DR120</t>
  </si>
  <si>
    <t>=Salaries!DT120</t>
  </si>
  <si>
    <t>=Salaries!DV120</t>
  </si>
  <si>
    <t>=Salaries!DX120</t>
  </si>
  <si>
    <t>=Salaries!DZ120</t>
  </si>
  <si>
    <t>=Salaries!EB120</t>
  </si>
  <si>
    <t>=Salaries!ED120</t>
  </si>
  <si>
    <t>=Salaries!EF120</t>
  </si>
  <si>
    <t>=Salaries!EH120</t>
  </si>
  <si>
    <t>=Salaries!EJ120</t>
  </si>
  <si>
    <t>=Salaries!EL120</t>
  </si>
  <si>
    <t>=Salaries!EN120</t>
  </si>
  <si>
    <t>=Salaries!EP120</t>
  </si>
  <si>
    <t>=Salaries!ER120</t>
  </si>
  <si>
    <t>=Salaries!ET120</t>
  </si>
  <si>
    <t>=Salaries!EV120</t>
  </si>
  <si>
    <t>=Salaries!EX120</t>
  </si>
  <si>
    <t>=Salaries!EZ120</t>
  </si>
  <si>
    <t>=Salaries!FB120</t>
  </si>
  <si>
    <t>=Salaries!FD120</t>
  </si>
  <si>
    <t>=Salaries!FF120</t>
  </si>
  <si>
    <t>=Salaries!FH120</t>
  </si>
  <si>
    <t>=Salaries!FJ120</t>
  </si>
  <si>
    <t>=Salaries!FL120</t>
  </si>
  <si>
    <t>=Salaries!FN120</t>
  </si>
  <si>
    <t>=Salaries!FP120</t>
  </si>
  <si>
    <t>=Salaries!FR120</t>
  </si>
  <si>
    <t>=Salaries!FT120</t>
  </si>
  <si>
    <t>=Salaries!FV120</t>
  </si>
  <si>
    <t>=Salaries!FX120</t>
  </si>
  <si>
    <t>=Salaries!FZ120</t>
  </si>
  <si>
    <t>=Salaries!GB120</t>
  </si>
  <si>
    <t>=Salaries!GD120</t>
  </si>
  <si>
    <t>=Salaries!GF120</t>
  </si>
  <si>
    <t>=Salaries!GH120</t>
  </si>
  <si>
    <t>=Salaries!GJ120</t>
  </si>
  <si>
    <t>=Salaries!GL120</t>
  </si>
  <si>
    <t>=Salaries!GN120</t>
  </si>
  <si>
    <t>=Salaries!GP120</t>
  </si>
  <si>
    <t>=Salaries!GR120</t>
  </si>
  <si>
    <t>=Salaries!GT120</t>
  </si>
  <si>
    <t>=Salaries!GV120</t>
  </si>
  <si>
    <t>=Salaries!GX120</t>
  </si>
  <si>
    <t>=Salaries!GZ120</t>
  </si>
  <si>
    <t>=Other Costs!AD55</t>
  </si>
  <si>
    <t>=Other Costs!AF55</t>
  </si>
  <si>
    <t>=Other Costs!AH55</t>
  </si>
  <si>
    <t>=Other Costs!AJ55</t>
  </si>
  <si>
    <t>=Other Costs!AL55</t>
  </si>
  <si>
    <t>=Other Costs!AN55</t>
  </si>
  <si>
    <t>=Other Costs!AP55</t>
  </si>
  <si>
    <t>=Other Costs!AR55</t>
  </si>
  <si>
    <t>=Other Costs!AT55</t>
  </si>
  <si>
    <t>=Other Costs!AV55</t>
  </si>
  <si>
    <t>=Other Costs!AX55</t>
  </si>
  <si>
    <t>=Other Costs!AZ55</t>
  </si>
  <si>
    <t>=Other Costs!BB55</t>
  </si>
  <si>
    <t>=Other Costs!BD55</t>
  </si>
  <si>
    <t>=Other Costs!BF55</t>
  </si>
  <si>
    <t>=Other Costs!BH55</t>
  </si>
  <si>
    <t>=Other Costs!BJ55</t>
  </si>
  <si>
    <t>=Other Costs!BL55</t>
  </si>
  <si>
    <t>=Other Costs!BN55</t>
  </si>
  <si>
    <t>=Other Costs!BP55</t>
  </si>
  <si>
    <t>=Other Costs!BR55</t>
  </si>
  <si>
    <t>=Other Costs!BT55</t>
  </si>
  <si>
    <t>=Other Costs!BV55</t>
  </si>
  <si>
    <t>=Other Costs!BX55</t>
  </si>
  <si>
    <t>=Other Costs!BZ55</t>
  </si>
  <si>
    <t>=Other Costs!CB55</t>
  </si>
  <si>
    <t>=Other Costs!CD55</t>
  </si>
  <si>
    <t>=Other Costs!CF55</t>
  </si>
  <si>
    <t>=Other Costs!CH55</t>
  </si>
  <si>
    <t>=Other Costs!CJ55</t>
  </si>
  <si>
    <t>=Other Costs!CL55</t>
  </si>
  <si>
    <t>=Other Costs!CN55</t>
  </si>
  <si>
    <t>=Other Costs!CP55</t>
  </si>
  <si>
    <t>=Other Costs!CR55</t>
  </si>
  <si>
    <t>=Other Costs!CT55</t>
  </si>
  <si>
    <t>=Other Costs!CV55</t>
  </si>
  <si>
    <t>=Other Costs!CX55</t>
  </si>
  <si>
    <t>=Other Costs!CZ55</t>
  </si>
  <si>
    <t>=Other Costs!DB55</t>
  </si>
  <si>
    <t>=Other Costs!DD55</t>
  </si>
  <si>
    <t>=Other Costs!DF55</t>
  </si>
  <si>
    <t>=Other Costs!DH55</t>
  </si>
  <si>
    <t>=Other Costs!DJ55</t>
  </si>
  <si>
    <t>=Other Costs!DL55</t>
  </si>
  <si>
    <t>=Other Costs!DN55</t>
  </si>
  <si>
    <t>=Other Costs!DP55</t>
  </si>
  <si>
    <t>=Other Costs!DR55</t>
  </si>
  <si>
    <t>=Other Costs!DT55</t>
  </si>
  <si>
    <t>=Other Costs!DV55</t>
  </si>
  <si>
    <t>=Other Costs!DX55</t>
  </si>
  <si>
    <t>=Other Costs!DZ55</t>
  </si>
  <si>
    <t>=Other Costs!EB55</t>
  </si>
  <si>
    <t>=Other Costs!ED55</t>
  </si>
  <si>
    <t>=Other Costs!EF55</t>
  </si>
  <si>
    <t>=Other Costs!EH55</t>
  </si>
  <si>
    <t>=Other Costs!EJ55</t>
  </si>
  <si>
    <t>=Other Costs!EL55</t>
  </si>
  <si>
    <t>=Other Costs!EN55</t>
  </si>
  <si>
    <t>=Other Costs!EP55</t>
  </si>
  <si>
    <t>=Other Costs!ER55</t>
  </si>
  <si>
    <t>=Other Costs!ET55</t>
  </si>
  <si>
    <t>=Other Costs!EV55</t>
  </si>
  <si>
    <t>=Other Costs!EX55</t>
  </si>
  <si>
    <t>=Other Costs!EZ55</t>
  </si>
  <si>
    <t>=Other Costs!FB55</t>
  </si>
  <si>
    <t>=Other Costs!FD55</t>
  </si>
  <si>
    <t>=Other Costs!FF55</t>
  </si>
  <si>
    <t>=Other Costs!FH55</t>
  </si>
  <si>
    <t>=Other Costs!FJ55</t>
  </si>
  <si>
    <t>=Other Costs!FL55</t>
  </si>
  <si>
    <t>=Other Costs!FN55</t>
  </si>
  <si>
    <t>=Other Costs!FP55</t>
  </si>
  <si>
    <t>=Other Costs!FR55</t>
  </si>
  <si>
    <t>=Other Costs!FT55</t>
  </si>
  <si>
    <t>=Other Costs!FV55</t>
  </si>
  <si>
    <t>=Other Costs!FX55</t>
  </si>
  <si>
    <t>=Other Costs!FZ55</t>
  </si>
  <si>
    <t>=Other Costs!GB55</t>
  </si>
  <si>
    <t>=Other Costs!GD55</t>
  </si>
  <si>
    <t>=Other Costs!GF55</t>
  </si>
  <si>
    <t>=Other Costs!GH55</t>
  </si>
  <si>
    <t>=Other Costs!GJ55</t>
  </si>
  <si>
    <t>=Other Costs!GL55</t>
  </si>
  <si>
    <t>=Other Costs!GN55</t>
  </si>
  <si>
    <t>=Other Costs!GP55</t>
  </si>
  <si>
    <t>=Other Costs!GR55</t>
  </si>
  <si>
    <t>=Other Costs!GT55</t>
  </si>
  <si>
    <t>=Other Costs!GV55</t>
  </si>
  <si>
    <t>=Other Costs!GX55</t>
  </si>
  <si>
    <t>=Other Costs!GZ55</t>
  </si>
  <si>
    <t>=Other Costs!J55</t>
  </si>
  <si>
    <t>=Other Costs!L55</t>
  </si>
  <si>
    <t>=Other Costs!N55</t>
  </si>
  <si>
    <t>=Other Costs!P55</t>
  </si>
  <si>
    <t>=Other Costs!R55</t>
  </si>
  <si>
    <t>=Other Costs!T55</t>
  </si>
  <si>
    <t>=Other Costs!V55</t>
  </si>
  <si>
    <t>=Other Costs!X55</t>
  </si>
  <si>
    <t>=Other Costs!Z55</t>
  </si>
  <si>
    <t>Other Costs'!AB55</t>
  </si>
  <si>
    <t>Other Costs'!AD55</t>
  </si>
  <si>
    <t>Other Costs'!AF55</t>
  </si>
  <si>
    <t>Other Costs'!AH55</t>
  </si>
  <si>
    <t>Other Costs'!AJ55</t>
  </si>
  <si>
    <t>Other Costs'!AL55</t>
  </si>
  <si>
    <t>Other Costs'!AN55</t>
  </si>
  <si>
    <t>Other Costs'!AP55</t>
  </si>
  <si>
    <t>Other Costs'!AR55</t>
  </si>
  <si>
    <t>Other Costs'!AT55</t>
  </si>
  <si>
    <t>Other Costs'!AV55</t>
  </si>
  <si>
    <t>Other Costs'!AX55</t>
  </si>
  <si>
    <t>Other Costs'!AZ55</t>
  </si>
  <si>
    <t>Other Costs'!BB55</t>
  </si>
  <si>
    <t>Other Costs'!BD55</t>
  </si>
  <si>
    <t>Other Costs'!BF55</t>
  </si>
  <si>
    <t>Other Costs'!BH55</t>
  </si>
  <si>
    <t>Other Costs'!BJ55</t>
  </si>
  <si>
    <t>Other Costs'!BL55</t>
  </si>
  <si>
    <t>Other Costs'!BN55</t>
  </si>
  <si>
    <t>Other Costs'!BP55</t>
  </si>
  <si>
    <t>Other Costs'!BR55</t>
  </si>
  <si>
    <t>Other Costs'!BT55</t>
  </si>
  <si>
    <t>Other Costs'!BV55</t>
  </si>
  <si>
    <t>Other Costs'!BX55</t>
  </si>
  <si>
    <t>Other Costs'!BZ55</t>
  </si>
  <si>
    <t>Other Costs'!CB55</t>
  </si>
  <si>
    <t>Other Costs'!CD55</t>
  </si>
  <si>
    <t>Other Costs'!CF55</t>
  </si>
  <si>
    <t>Other Costs'!CH55</t>
  </si>
  <si>
    <t>Other Costs'!CJ55</t>
  </si>
  <si>
    <t>Other Costs'!CL55</t>
  </si>
  <si>
    <t>Other Costs'!CN55</t>
  </si>
  <si>
    <t>Other Costs'!CP55</t>
  </si>
  <si>
    <t>Other Costs'!CR55</t>
  </si>
  <si>
    <t>Other Costs'!CT55</t>
  </si>
  <si>
    <t>Other Costs'!CV55</t>
  </si>
  <si>
    <t>Other Costs'!CX55</t>
  </si>
  <si>
    <t>Other Costs'!CZ55</t>
  </si>
  <si>
    <t>Other Costs'!DB55</t>
  </si>
  <si>
    <t>Other Costs'!DD55</t>
  </si>
  <si>
    <t>Other Costs'!DF55</t>
  </si>
  <si>
    <t>Other Costs'!DH55</t>
  </si>
  <si>
    <t>Other Costs'!DJ55</t>
  </si>
  <si>
    <t>Other Costs'!DL55</t>
  </si>
  <si>
    <t>Other Costs'!DN55</t>
  </si>
  <si>
    <t>Other Costs'!DP55</t>
  </si>
  <si>
    <t>Other Costs'!DR55</t>
  </si>
  <si>
    <t>Other Costs'!DT55</t>
  </si>
  <si>
    <t>Other Costs'!DV55</t>
  </si>
  <si>
    <t>Other Costs'!DX55</t>
  </si>
  <si>
    <t>Other Costs'!DZ55</t>
  </si>
  <si>
    <t>Other Costs'!EB55</t>
  </si>
  <si>
    <t>Other Costs'!ED55</t>
  </si>
  <si>
    <t>Other Costs'!EF55</t>
  </si>
  <si>
    <t>Other Costs'!EH55</t>
  </si>
  <si>
    <t>Other Costs'!EJ55</t>
  </si>
  <si>
    <t>Other Costs'!EL55</t>
  </si>
  <si>
    <t>Other Costs'!EN55</t>
  </si>
  <si>
    <t>Other Costs'!EP55</t>
  </si>
  <si>
    <t>Other Costs'!ER55</t>
  </si>
  <si>
    <t>Other Costs'!ET55</t>
  </si>
  <si>
    <t>Other Costs'!EV55</t>
  </si>
  <si>
    <t>Other Costs'!EX55</t>
  </si>
  <si>
    <t>Other Costs'!EZ55</t>
  </si>
  <si>
    <t>Other Costs'!FB55</t>
  </si>
  <si>
    <t>Other Costs'!FD55</t>
  </si>
  <si>
    <t>Other Costs'!FF55</t>
  </si>
  <si>
    <t>Other Costs'!FH55</t>
  </si>
  <si>
    <t>Other Costs'!FJ55</t>
  </si>
  <si>
    <t>Other Costs'!FL55</t>
  </si>
  <si>
    <t>Other Costs'!FN55</t>
  </si>
  <si>
    <t>Other Costs'!FP55</t>
  </si>
  <si>
    <t>Other Costs'!FR55</t>
  </si>
  <si>
    <t>Other Costs'!FT55</t>
  </si>
  <si>
    <t>Other Costs'!FV55</t>
  </si>
  <si>
    <t>Other Costs'!FX55</t>
  </si>
  <si>
    <t>Other Costs'!FZ55</t>
  </si>
  <si>
    <t>Other Costs'!GB55</t>
  </si>
  <si>
    <t>Other Costs'!GD55</t>
  </si>
  <si>
    <t>Other Costs'!GF55</t>
  </si>
  <si>
    <t>Other Costs'!GH55</t>
  </si>
  <si>
    <t>Other Costs'!GJ55</t>
  </si>
  <si>
    <t>Other Costs'!GL55</t>
  </si>
  <si>
    <t>Other Costs'!GN55</t>
  </si>
  <si>
    <t>Other Costs'!GP55</t>
  </si>
  <si>
    <t>Other Costs'!GR55</t>
  </si>
  <si>
    <t>Other Costs'!GT55</t>
  </si>
  <si>
    <t>Other Costs'!GV55</t>
  </si>
  <si>
    <t>Other Costs'!GX55</t>
  </si>
  <si>
    <t>Other Costs'!GZ55</t>
  </si>
  <si>
    <t>Other Costs'!J55</t>
  </si>
  <si>
    <t>Other Costs'!L55</t>
  </si>
  <si>
    <t>Other Costs'!N55</t>
  </si>
  <si>
    <t>Other Costs'!P55</t>
  </si>
  <si>
    <t>Other Costs'!R55</t>
  </si>
  <si>
    <t>Other Costs'!T55</t>
  </si>
  <si>
    <t>Other Costs'!V55</t>
  </si>
  <si>
    <t>Other Costs'!X55</t>
  </si>
  <si>
    <t>Other Costs'!Z55</t>
  </si>
  <si>
    <t>=Other Costs'!AB55</t>
  </si>
  <si>
    <t>'Depr&amp;Use Allow'!</t>
  </si>
  <si>
    <t>='Depr&amp;Use Allow'!M16</t>
  </si>
  <si>
    <t>='Depr&amp;Use Allow'!O16</t>
  </si>
  <si>
    <t>='Depr&amp;Use Allow'!Q16</t>
  </si>
  <si>
    <t>='Depr&amp;Use Allow'!S16</t>
  </si>
  <si>
    <t>='Depr&amp;Use Allow'!U16</t>
  </si>
  <si>
    <t>='Depr&amp;Use Allow'!W16</t>
  </si>
  <si>
    <t>='Depr&amp;Use Allow'!Y16</t>
  </si>
  <si>
    <t>='Depr&amp;Use Allow'!AA16</t>
  </si>
  <si>
    <t>='Depr&amp;Use Allow'!AC16</t>
  </si>
  <si>
    <t>='Depr&amp;Use Allow'!AE16</t>
  </si>
  <si>
    <t>='Depr&amp;Use Allow'!AG16</t>
  </si>
  <si>
    <t>='Depr&amp;Use Allow'!AI16</t>
  </si>
  <si>
    <t>='Depr&amp;Use Allow'!AK16</t>
  </si>
  <si>
    <t>='Depr&amp;Use Allow'!AM16</t>
  </si>
  <si>
    <t>='Depr&amp;Use Allow'!AO16</t>
  </si>
  <si>
    <t>='Depr&amp;Use Allow'!AQ16</t>
  </si>
  <si>
    <t>='Depr&amp;Use Allow'!AS16</t>
  </si>
  <si>
    <t>='Depr&amp;Use Allow'!AU16</t>
  </si>
  <si>
    <t>='Depr&amp;Use Allow'!AW16</t>
  </si>
  <si>
    <t>='Depr&amp;Use Allow'!AY16</t>
  </si>
  <si>
    <t>='Depr&amp;Use Allow'!BA16</t>
  </si>
  <si>
    <t>='Depr&amp;Use Allow'!BC16</t>
  </si>
  <si>
    <t>='Depr&amp;Use Allow'!BE16</t>
  </si>
  <si>
    <t>='Depr&amp;Use Allow'!BG16</t>
  </si>
  <si>
    <t>='Depr&amp;Use Allow'!BI16</t>
  </si>
  <si>
    <t>='Depr&amp;Use Allow'!BK16</t>
  </si>
  <si>
    <t>='Depr&amp;Use Allow'!BM16</t>
  </si>
  <si>
    <t>='Depr&amp;Use Allow'!BO16</t>
  </si>
  <si>
    <t>='Depr&amp;Use Allow'!BQ16</t>
  </si>
  <si>
    <t>='Depr&amp;Use Allow'!BS16</t>
  </si>
  <si>
    <t>='Depr&amp;Use Allow'!BU16</t>
  </si>
  <si>
    <t>='Depr&amp;Use Allow'!BW16</t>
  </si>
  <si>
    <t>='Depr&amp;Use Allow'!BY16</t>
  </si>
  <si>
    <t>='Depr&amp;Use Allow'!CA16</t>
  </si>
  <si>
    <t>='Depr&amp;Use Allow'!CC16</t>
  </si>
  <si>
    <t>='Depr&amp;Use Allow'!CE16</t>
  </si>
  <si>
    <t>='Depr&amp;Use Allow'!CG16</t>
  </si>
  <si>
    <t>='Depr&amp;Use Allow'!CI16</t>
  </si>
  <si>
    <t>='Depr&amp;Use Allow'!CK16</t>
  </si>
  <si>
    <t>='Depr&amp;Use Allow'!CM16</t>
  </si>
  <si>
    <t>='Depr&amp;Use Allow'!CO16</t>
  </si>
  <si>
    <t>='Depr&amp;Use Allow'!CQ16</t>
  </si>
  <si>
    <t>='Depr&amp;Use Allow'!CS16</t>
  </si>
  <si>
    <t>='Depr&amp;Use Allow'!CU16</t>
  </si>
  <si>
    <t>='Depr&amp;Use Allow'!CW16</t>
  </si>
  <si>
    <t>='Depr&amp;Use Allow'!CY16</t>
  </si>
  <si>
    <t>='Depr&amp;Use Allow'!DA16</t>
  </si>
  <si>
    <t>='Depr&amp;Use Allow'!DC16</t>
  </si>
  <si>
    <t>='Depr&amp;Use Allow'!DE16</t>
  </si>
  <si>
    <t>='Depr&amp;Use Allow'!DG16</t>
  </si>
  <si>
    <t>='Depr&amp;Use Allow'!DI16</t>
  </si>
  <si>
    <t>='Depr&amp;Use Allow'!DK16</t>
  </si>
  <si>
    <t>='Depr&amp;Use Allow'!DM16</t>
  </si>
  <si>
    <t>='Depr&amp;Use Allow'!DO16</t>
  </si>
  <si>
    <t>='Depr&amp;Use Allow'!DQ16</t>
  </si>
  <si>
    <t>='Depr&amp;Use Allow'!DS16</t>
  </si>
  <si>
    <t>='Depr&amp;Use Allow'!DU16</t>
  </si>
  <si>
    <t>='Depr&amp;Use Allow'!DW16</t>
  </si>
  <si>
    <t>='Depr&amp;Use Allow'!DY16</t>
  </si>
  <si>
    <t>='Depr&amp;Use Allow'!EA16</t>
  </si>
  <si>
    <t>='Depr&amp;Use Allow'!EC16</t>
  </si>
  <si>
    <t>='Depr&amp;Use Allow'!EE16</t>
  </si>
  <si>
    <t>='Depr&amp;Use Allow'!EG16</t>
  </si>
  <si>
    <t>='Depr&amp;Use Allow'!EI16</t>
  </si>
  <si>
    <t>='Depr&amp;Use Allow'!EK16</t>
  </si>
  <si>
    <t>='Depr&amp;Use Allow'!EM16</t>
  </si>
  <si>
    <t>='Depr&amp;Use Allow'!EO16</t>
  </si>
  <si>
    <t>='Depr&amp;Use Allow'!EQ16</t>
  </si>
  <si>
    <t>='Depr&amp;Use Allow'!ES16</t>
  </si>
  <si>
    <t>='Depr&amp;Use Allow'!EU16</t>
  </si>
  <si>
    <t>='Depr&amp;Use Allow'!EW16</t>
  </si>
  <si>
    <t>='Depr&amp;Use Allow'!EY16</t>
  </si>
  <si>
    <t>='Depr&amp;Use Allow'!FA16</t>
  </si>
  <si>
    <t>='Depr&amp;Use Allow'!FC16</t>
  </si>
  <si>
    <t>='Depr&amp;Use Allow'!FE16</t>
  </si>
  <si>
    <t>='Depr&amp;Use Allow'!FG16</t>
  </si>
  <si>
    <t>='Depr&amp;Use Allow'!FI16</t>
  </si>
  <si>
    <t>='Depr&amp;Use Allow'!FK16</t>
  </si>
  <si>
    <t>='Depr&amp;Use Allow'!FM16</t>
  </si>
  <si>
    <t>='Depr&amp;Use Allow'!FO16</t>
  </si>
  <si>
    <t>='Depr&amp;Use Allow'!FQ16</t>
  </si>
  <si>
    <t>='Depr&amp;Use Allow'!FS16</t>
  </si>
  <si>
    <t>='Depr&amp;Use Allow'!FU16</t>
  </si>
  <si>
    <t>='Depr&amp;Use Allow'!FW16</t>
  </si>
  <si>
    <t>='Depr&amp;Use Allow'!FY16</t>
  </si>
  <si>
    <t>='Depr&amp;Use Allow'!GA16</t>
  </si>
  <si>
    <t>='Depr&amp;Use Allow'!GC16</t>
  </si>
  <si>
    <t>='Depr&amp;Use Allow'!GE16</t>
  </si>
  <si>
    <t>='Depr&amp;Use Allow'!GG16</t>
  </si>
  <si>
    <t>='Depr&amp;Use Allow'!GI16</t>
  </si>
  <si>
    <t>='Depr&amp;Use Allow'!GK16</t>
  </si>
  <si>
    <t>='Depr&amp;Use Allow'!GM16</t>
  </si>
  <si>
    <t>='Depr&amp;Use Allow'!GO16</t>
  </si>
  <si>
    <t>='Depr&amp;Use Allow'!GQ16</t>
  </si>
  <si>
    <t>='Depr&amp;Use Allow'!GS16</t>
  </si>
  <si>
    <t>='Depr&amp;Use Allow'!GU16</t>
  </si>
  <si>
    <t>='Depr&amp;Use Allow'!GW16</t>
  </si>
  <si>
    <t>='Depr&amp;Use Allow'!GY16</t>
  </si>
  <si>
    <t>='Depr&amp;Use Allow'!HA16</t>
  </si>
  <si>
    <t>='Depr&amp;Use Allow'!HC16</t>
  </si>
  <si>
    <t>='Depr&amp;Use Allow'!HE16</t>
  </si>
  <si>
    <t>Internal Rate per Unit</t>
  </si>
  <si>
    <t>Dollar Check</t>
  </si>
  <si>
    <t>* Please include a description of the unlike circumstance</t>
  </si>
  <si>
    <t>FTE  Per Rate (for cost proposal information only)</t>
  </si>
  <si>
    <t>Difference between total on center and allocation</t>
  </si>
  <si>
    <t>FTE Allocated To Rate</t>
  </si>
  <si>
    <t>Depreciation Allocation Schedule</t>
  </si>
  <si>
    <t>Purpose:  To allocate the depreciation to the different rates.</t>
  </si>
  <si>
    <t xml:space="preserve">Depreciation </t>
  </si>
  <si>
    <t>Acquisition Date (USU)</t>
  </si>
  <si>
    <t>Index #:</t>
  </si>
  <si>
    <t>2.  They were not included in the F&amp;A rate proposal previously (contact Controller's Office for more information).</t>
  </si>
  <si>
    <t>Account Code</t>
  </si>
  <si>
    <t>Budgeted or Actual Cost</t>
  </si>
  <si>
    <t>Other Costs</t>
  </si>
  <si>
    <t>Service centers are allowed to maintain working capital balance of 60 days of cash expenses.</t>
  </si>
  <si>
    <t>Working Capital = Current Assets - Current Liabilities - Cash Funded Depreciation</t>
  </si>
  <si>
    <t>Cash Expense = Operating Expenses - Depreciation Expense</t>
  </si>
  <si>
    <t>Working Capital Allowed = Cash Expense / 365 days * 60 days</t>
  </si>
  <si>
    <t>Prior Year Surplus/(Deficit):</t>
  </si>
  <si>
    <t>A service center is determined to have a deficit only if the working capital is less than zero.</t>
  </si>
  <si>
    <t>A service center is determined to have a surplus only if the working capital is greater than 60 days of cash expenses.</t>
  </si>
  <si>
    <t>A service center is determined to be break-even if it has positive working capital less than or equal to 60 days of cash expenses.</t>
  </si>
  <si>
    <t>USU PTAG No.</t>
  </si>
  <si>
    <t>*This is a description of the billable unit by which the center bills its users.  For example, per sample, per hour, etc.</t>
  </si>
  <si>
    <t>Past Useful Life</t>
  </si>
  <si>
    <t>Months of Useful life in Proposal</t>
  </si>
  <si>
    <t>Annual Depreciation</t>
  </si>
  <si>
    <t>Service Center Overhead Rate:</t>
  </si>
  <si>
    <t>Prior Year Rate</t>
  </si>
  <si>
    <t>Controller's Office Notes</t>
  </si>
  <si>
    <t>Acquisition Funding Source</t>
  </si>
  <si>
    <t>Center Overhead is used for equipment that benefits all rates.  It will be allocated to all rates based on total direct costs.</t>
  </si>
  <si>
    <t>No</t>
  </si>
  <si>
    <t>Federal or Cost Share Funds (Yes/No)?</t>
  </si>
  <si>
    <t>Prior Year Internal Rate per Unit</t>
  </si>
  <si>
    <t>Difference (should be zero)</t>
  </si>
  <si>
    <t>Percent Check (should be 100%)</t>
  </si>
  <si>
    <t>Total Less Overhead</t>
  </si>
  <si>
    <t>Total Allocated</t>
  </si>
  <si>
    <t>Calculated Rate Sheet</t>
  </si>
  <si>
    <t>Institutional Overhead per Unit</t>
  </si>
  <si>
    <t>Example Rate</t>
  </si>
  <si>
    <t>Example Sample</t>
  </si>
  <si>
    <t>Example Usage entry</t>
  </si>
  <si>
    <t>per Sample</t>
  </si>
  <si>
    <t>Service Center expects increased activity due to new projects starting in coming fiscal year</t>
  </si>
  <si>
    <t>Product List</t>
  </si>
  <si>
    <t>Billable Unit description</t>
  </si>
  <si>
    <t>Billable Unit Description*</t>
  </si>
  <si>
    <t>Short Description of Product</t>
  </si>
  <si>
    <t>Total Center Overhead Costs</t>
  </si>
  <si>
    <t>External Customer Rate Calculation</t>
  </si>
  <si>
    <t>Internal USU Customer Rate Calculation</t>
  </si>
  <si>
    <t>External Surcharge per Unit (manual entry)</t>
  </si>
  <si>
    <t>Service Center Name:</t>
  </si>
  <si>
    <t>Service Center Information</t>
  </si>
  <si>
    <t>File Color Index</t>
  </si>
  <si>
    <t>User Instructions</t>
  </si>
  <si>
    <t>Information generated via formula - User should not make changes to these formulas</t>
  </si>
  <si>
    <t>Green</t>
  </si>
  <si>
    <t>Light Red</t>
  </si>
  <si>
    <t>Controller's office use only - User should not make changes</t>
  </si>
  <si>
    <t>Calculated Internal USU rate - User should not make changes</t>
  </si>
  <si>
    <t>Calculated External Customer rate - User should not make changes</t>
  </si>
  <si>
    <t>Dark Gray</t>
  </si>
  <si>
    <t>Information manually input into this file by the user</t>
  </si>
  <si>
    <t>Employee A#</t>
  </si>
  <si>
    <t>Employee Title</t>
  </si>
  <si>
    <t>Annual Base Salary/Wages (at 100% FTE)</t>
  </si>
  <si>
    <t>Benefit Rate %</t>
  </si>
  <si>
    <t>FTE on Service Center</t>
  </si>
  <si>
    <t>Total SWB on Service Center</t>
  </si>
  <si>
    <t>Annual Benefits (at 100% FTE)</t>
  </si>
  <si>
    <t>Salaries, Wages, &amp; Benefits</t>
  </si>
  <si>
    <t>Purpose:  To list personnel paid on the center and allocate Salaries, wages, and benefits to each rate.</t>
  </si>
  <si>
    <t>Salaries, Wages, &amp; Benefits All Faculty, Staff, Graduate Student, Undergraduate Students, and Hourly Employees</t>
  </si>
  <si>
    <t>Percent rate change</t>
  </si>
  <si>
    <t>Prior Year vs Final Rate Comparison</t>
  </si>
  <si>
    <t>Final Internal Rate per Unit (manual entry)*</t>
  </si>
  <si>
    <t>For help completing this template:</t>
  </si>
  <si>
    <t>Controller's Office Service Center Accounting team</t>
  </si>
  <si>
    <t>Final Rate vs Calculated Rate Comparison</t>
  </si>
  <si>
    <t>Purpose:   Used to calculate depreciation for equipment that costs more than $5,000 per individual item. Equipment that costs less than $5,000 should be on Other Costs tab.</t>
  </si>
  <si>
    <t>Purpose: To detail non-salary and non-capital equipment costs.</t>
  </si>
  <si>
    <t>Equipment depreciation information can be found on the Controller's Finance Reporting Portal or obtained from the Equipment Management Services group.</t>
  </si>
  <si>
    <r>
      <t xml:space="preserve">Copy &amp; Paste this into browser - </t>
    </r>
    <r>
      <rPr>
        <b/>
        <sz val="11"/>
        <rFont val="Calibri"/>
        <family val="2"/>
      </rPr>
      <t>https://www.usu.edu/financialreports/finance_reports.php</t>
    </r>
  </si>
  <si>
    <t>Fund #:</t>
  </si>
  <si>
    <t xml:space="preserve">** You can use this % to allocate costs to rates if appropriate. </t>
  </si>
  <si>
    <t>Default Billable Unit Allocation **</t>
  </si>
  <si>
    <r>
      <t xml:space="preserve">Notes - </t>
    </r>
    <r>
      <rPr>
        <sz val="11"/>
        <rFont val="Calibri"/>
        <family val="2"/>
      </rPr>
      <t>this field can be used to explain significant changes between prior year actual and proposal estimate or to explain oddities in cost allocation methodologies (e.g. a low volume product may cost significantly more to produce than a high volume product), etc.</t>
    </r>
  </si>
  <si>
    <t>https://www.usu.edu/controllers/teams/service-center-accounting</t>
  </si>
  <si>
    <t>% Allocation notes</t>
  </si>
  <si>
    <t>Instructions</t>
  </si>
  <si>
    <r>
      <rPr>
        <b/>
        <sz val="11"/>
        <rFont val="Calibri"/>
        <family val="2"/>
      </rPr>
      <t xml:space="preserve">Pale Yellow Fields </t>
    </r>
    <r>
      <rPr>
        <sz val="11"/>
        <rFont val="Calibri"/>
        <family val="2"/>
      </rPr>
      <t>= Information manually input into this file by the user</t>
    </r>
  </si>
  <si>
    <t>Blue</t>
  </si>
  <si>
    <r>
      <rPr>
        <b/>
        <sz val="11"/>
        <rFont val="Calibri"/>
        <family val="2"/>
      </rPr>
      <t>Blue Fields</t>
    </r>
    <r>
      <rPr>
        <sz val="11"/>
        <rFont val="Calibri"/>
        <family val="2"/>
      </rPr>
      <t xml:space="preserve"> = Information generated via formula. User should NOT make changes to these formulas</t>
    </r>
  </si>
  <si>
    <r>
      <rPr>
        <b/>
        <sz val="11"/>
        <rFont val="Calibri"/>
        <family val="2"/>
      </rPr>
      <t xml:space="preserve">Pale Yellow Fields </t>
    </r>
    <r>
      <rPr>
        <sz val="11"/>
        <rFont val="Calibri"/>
        <family val="2"/>
      </rPr>
      <t xml:space="preserve">= User must manually enter final rates that will be charged to internal customers in </t>
    </r>
    <r>
      <rPr>
        <b/>
        <sz val="11"/>
        <rFont val="Calibri"/>
        <family val="2"/>
      </rPr>
      <t>Row 36</t>
    </r>
    <r>
      <rPr>
        <sz val="11"/>
        <rFont val="Calibri"/>
        <family val="2"/>
      </rPr>
      <t xml:space="preserve"> and surcharge that will be charged to extneral customers in </t>
    </r>
    <r>
      <rPr>
        <b/>
        <sz val="11"/>
        <rFont val="Calibri"/>
        <family val="2"/>
      </rPr>
      <t>Row 46</t>
    </r>
    <r>
      <rPr>
        <sz val="11"/>
        <rFont val="Calibri"/>
        <family val="2"/>
      </rPr>
      <t>.</t>
    </r>
  </si>
  <si>
    <t>Surplus/(Deficit)</t>
  </si>
  <si>
    <t>Argos Service Center Grade Card</t>
  </si>
  <si>
    <t>Amount to be Liquidated in rate</t>
  </si>
  <si>
    <t>Run Argos Service Center Grade Card for most recent year-end Fiscal Year and Fiscal Period 14</t>
  </si>
  <si>
    <t>Liquidate Surplus or Deficit</t>
  </si>
  <si>
    <t>Purpose:  To liquidate surplus or deficit in rate calculation</t>
  </si>
  <si>
    <t>Surplus/(Deficit) (Add Deficit, Subtract Surplus)</t>
  </si>
  <si>
    <t>Total Costs Including Overhead &amp; Surplus/(Deficit)</t>
  </si>
  <si>
    <t>Center Overhead Costs</t>
  </si>
  <si>
    <t>Depreciation</t>
  </si>
  <si>
    <t>*Contact Controller's Office if greater than 5%</t>
  </si>
  <si>
    <t>Rate Template Version as of:</t>
  </si>
  <si>
    <t>Minimum External Rate per Unit</t>
  </si>
  <si>
    <t>Maximum External Rate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</si>
</sst>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  <numFmt numFmtId="167" formatCode="m/d/yy;@"/>
    <numFmt numFmtId="168" formatCode="00000"/>
    <numFmt numFmtId="169" formatCode="&quot;$&quot;#,##0"/>
    <numFmt numFmtId="170" formatCode="&quot;$&quot;#,##0.00"/>
    <numFmt numFmtId="171" formatCode="mmmm\ yyyy"/>
  </numFmts>
  <fonts count="18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rgb="FFFF0000"/>
      <name val="Calibri"/>
      <family val="2"/>
    </font>
    <font>
      <u/>
      <sz val="11"/>
      <color indexed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2" borderId="0" xfId="0" applyFont="1" applyFill="1"/>
    <xf numFmtId="0" fontId="5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0" xfId="1" applyNumberFormat="1" applyFont="1"/>
    <xf numFmtId="0" fontId="0" fillId="2" borderId="0" xfId="0" applyFill="1"/>
    <xf numFmtId="0" fontId="0" fillId="0" borderId="0" xfId="0" applyAlignment="1">
      <alignment wrapText="1"/>
    </xf>
    <xf numFmtId="0" fontId="9" fillId="0" borderId="1" xfId="0" applyFont="1" applyBorder="1"/>
    <xf numFmtId="0" fontId="9" fillId="2" borderId="1" xfId="0" applyFont="1" applyFill="1" applyBorder="1"/>
    <xf numFmtId="0" fontId="8" fillId="0" borderId="1" xfId="0" applyFont="1" applyBorder="1" applyAlignment="1">
      <alignment wrapText="1"/>
    </xf>
    <xf numFmtId="165" fontId="8" fillId="0" borderId="1" xfId="1" applyNumberFormat="1" applyFont="1" applyBorder="1"/>
    <xf numFmtId="0" fontId="0" fillId="0" borderId="1" xfId="0" applyBorder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9" fontId="8" fillId="3" borderId="1" xfId="6" applyFont="1" applyFill="1" applyBorder="1" applyAlignment="1">
      <alignment wrapText="1"/>
    </xf>
    <xf numFmtId="0" fontId="5" fillId="0" borderId="0" xfId="0" quotePrefix="1" applyFont="1"/>
    <xf numFmtId="0" fontId="0" fillId="0" borderId="0" xfId="0" quotePrefix="1"/>
    <xf numFmtId="0" fontId="12" fillId="0" borderId="0" xfId="0" applyFont="1"/>
    <xf numFmtId="0" fontId="13" fillId="0" borderId="0" xfId="0" applyFont="1"/>
    <xf numFmtId="43" fontId="13" fillId="0" borderId="0" xfId="1" applyFont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1" xfId="1" applyNumberFormat="1" applyFont="1" applyFill="1" applyBorder="1"/>
    <xf numFmtId="165" fontId="13" fillId="0" borderId="0" xfId="1" applyNumberFormat="1" applyFont="1" applyBorder="1"/>
    <xf numFmtId="165" fontId="13" fillId="0" borderId="0" xfId="1" applyNumberFormat="1" applyFont="1"/>
    <xf numFmtId="0" fontId="13" fillId="0" borderId="9" xfId="0" applyFont="1" applyBorder="1"/>
    <xf numFmtId="0" fontId="13" fillId="0" borderId="3" xfId="0" applyFont="1" applyBorder="1"/>
    <xf numFmtId="43" fontId="13" fillId="0" borderId="0" xfId="1" applyFont="1" applyFill="1" applyBorder="1"/>
    <xf numFmtId="10" fontId="13" fillId="0" borderId="1" xfId="6" applyNumberFormat="1" applyFont="1" applyFill="1" applyBorder="1"/>
    <xf numFmtId="43" fontId="13" fillId="0" borderId="0" xfId="1" applyFont="1" applyBorder="1"/>
    <xf numFmtId="0" fontId="13" fillId="0" borderId="1" xfId="0" applyFont="1" applyBorder="1"/>
    <xf numFmtId="165" fontId="13" fillId="0" borderId="0" xfId="1" applyNumberFormat="1" applyFont="1" applyFill="1"/>
    <xf numFmtId="44" fontId="13" fillId="0" borderId="0" xfId="3" applyFont="1"/>
    <xf numFmtId="0" fontId="13" fillId="0" borderId="17" xfId="0" applyFont="1" applyBorder="1"/>
    <xf numFmtId="0" fontId="15" fillId="0" borderId="0" xfId="0" applyFont="1"/>
    <xf numFmtId="44" fontId="13" fillId="4" borderId="1" xfId="3" applyFont="1" applyFill="1" applyBorder="1"/>
    <xf numFmtId="9" fontId="13" fillId="4" borderId="4" xfId="0" applyNumberFormat="1" applyFont="1" applyFill="1" applyBorder="1"/>
    <xf numFmtId="44" fontId="13" fillId="4" borderId="4" xfId="3" applyFont="1" applyFill="1" applyBorder="1"/>
    <xf numFmtId="44" fontId="13" fillId="4" borderId="4" xfId="0" applyNumberFormat="1" applyFont="1" applyFill="1" applyBorder="1"/>
    <xf numFmtId="44" fontId="13" fillId="4" borderId="1" xfId="0" applyNumberFormat="1" applyFont="1" applyFill="1" applyBorder="1"/>
    <xf numFmtId="14" fontId="13" fillId="0" borderId="0" xfId="0" applyNumberFormat="1" applyFont="1" applyAlignment="1">
      <alignment horizontal="left"/>
    </xf>
    <xf numFmtId="43" fontId="13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13" fillId="0" borderId="26" xfId="0" applyFont="1" applyBorder="1"/>
    <xf numFmtId="9" fontId="13" fillId="0" borderId="1" xfId="6" applyFont="1" applyBorder="1"/>
    <xf numFmtId="43" fontId="13" fillId="0" borderId="25" xfId="0" applyNumberFormat="1" applyFont="1" applyBorder="1"/>
    <xf numFmtId="0" fontId="13" fillId="0" borderId="25" xfId="0" applyFont="1" applyBorder="1"/>
    <xf numFmtId="0" fontId="12" fillId="2" borderId="1" xfId="0" applyFont="1" applyFill="1" applyBorder="1" applyAlignment="1">
      <alignment horizontal="center"/>
    </xf>
    <xf numFmtId="0" fontId="13" fillId="2" borderId="0" xfId="0" applyFont="1" applyFill="1"/>
    <xf numFmtId="170" fontId="13" fillId="0" borderId="0" xfId="0" applyNumberFormat="1" applyFont="1"/>
    <xf numFmtId="44" fontId="13" fillId="0" borderId="0" xfId="0" applyNumberFormat="1" applyFont="1"/>
    <xf numFmtId="0" fontId="13" fillId="0" borderId="0" xfId="0" applyFont="1" applyAlignment="1">
      <alignment horizontal="left" indent="1"/>
    </xf>
    <xf numFmtId="0" fontId="17" fillId="0" borderId="0" xfId="5" applyFont="1" applyAlignment="1" applyProtection="1">
      <alignment horizontal="lef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vertical="top" wrapText="1"/>
    </xf>
    <xf numFmtId="1" fontId="13" fillId="0" borderId="0" xfId="0" applyNumberFormat="1" applyFont="1"/>
    <xf numFmtId="169" fontId="13" fillId="0" borderId="0" xfId="0" applyNumberFormat="1" applyFont="1"/>
    <xf numFmtId="170" fontId="13" fillId="0" borderId="1" xfId="1" applyNumberFormat="1" applyFont="1" applyFill="1" applyBorder="1"/>
    <xf numFmtId="169" fontId="13" fillId="0" borderId="1" xfId="1" applyNumberFormat="1" applyFont="1" applyFill="1" applyBorder="1"/>
    <xf numFmtId="169" fontId="13" fillId="0" borderId="0" xfId="1" applyNumberFormat="1" applyFont="1" applyBorder="1"/>
    <xf numFmtId="169" fontId="13" fillId="0" borderId="0" xfId="1" applyNumberFormat="1" applyFont="1"/>
    <xf numFmtId="169" fontId="13" fillId="0" borderId="6" xfId="1" applyNumberFormat="1" applyFont="1" applyBorder="1"/>
    <xf numFmtId="169" fontId="13" fillId="0" borderId="5" xfId="1" applyNumberFormat="1" applyFont="1" applyBorder="1"/>
    <xf numFmtId="169" fontId="13" fillId="0" borderId="9" xfId="1" applyNumberFormat="1" applyFont="1" applyBorder="1"/>
    <xf numFmtId="169" fontId="13" fillId="0" borderId="13" xfId="1" applyNumberFormat="1" applyFont="1" applyFill="1" applyBorder="1"/>
    <xf numFmtId="169" fontId="13" fillId="0" borderId="8" xfId="0" applyNumberFormat="1" applyFont="1" applyBorder="1"/>
    <xf numFmtId="169" fontId="13" fillId="0" borderId="4" xfId="1" applyNumberFormat="1" applyFont="1" applyFill="1" applyBorder="1"/>
    <xf numFmtId="43" fontId="13" fillId="0" borderId="1" xfId="1" applyFont="1" applyFill="1" applyBorder="1"/>
    <xf numFmtId="164" fontId="13" fillId="0" borderId="1" xfId="0" applyNumberFormat="1" applyFont="1" applyBorder="1"/>
    <xf numFmtId="9" fontId="13" fillId="0" borderId="1" xfId="6" applyFont="1" applyFill="1" applyBorder="1"/>
    <xf numFmtId="0" fontId="13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/>
    </xf>
    <xf numFmtId="9" fontId="13" fillId="0" borderId="0" xfId="6" applyFont="1" applyFill="1" applyBorder="1" applyAlignment="1">
      <alignment horizontal="right"/>
    </xf>
    <xf numFmtId="9" fontId="12" fillId="2" borderId="14" xfId="6" applyFont="1" applyFill="1" applyBorder="1" applyAlignment="1"/>
    <xf numFmtId="0" fontId="15" fillId="0" borderId="25" xfId="0" applyFont="1" applyBorder="1"/>
    <xf numFmtId="43" fontId="13" fillId="0" borderId="25" xfId="1" applyFont="1" applyBorder="1"/>
    <xf numFmtId="9" fontId="12" fillId="2" borderId="17" xfId="6" applyFont="1" applyFill="1" applyBorder="1" applyAlignment="1"/>
    <xf numFmtId="14" fontId="13" fillId="0" borderId="1" xfId="0" applyNumberFormat="1" applyFont="1" applyBorder="1" applyAlignment="1">
      <alignment horizontal="left"/>
    </xf>
    <xf numFmtId="165" fontId="13" fillId="0" borderId="1" xfId="1" applyNumberFormat="1" applyFont="1" applyBorder="1" applyAlignment="1">
      <alignment horizontal="center"/>
    </xf>
    <xf numFmtId="44" fontId="13" fillId="0" borderId="1" xfId="1" applyNumberFormat="1" applyFont="1" applyBorder="1" applyAlignment="1">
      <alignment horizontal="left"/>
    </xf>
    <xf numFmtId="44" fontId="13" fillId="0" borderId="12" xfId="1" applyNumberFormat="1" applyFont="1" applyBorder="1" applyAlignment="1">
      <alignment horizontal="left"/>
    </xf>
    <xf numFmtId="165" fontId="13" fillId="0" borderId="0" xfId="1" applyNumberFormat="1" applyFont="1" applyBorder="1" applyAlignment="1">
      <alignment horizontal="center"/>
    </xf>
    <xf numFmtId="44" fontId="13" fillId="0" borderId="0" xfId="1" applyNumberFormat="1" applyFont="1" applyBorder="1" applyAlignment="1">
      <alignment horizontal="left"/>
    </xf>
    <xf numFmtId="9" fontId="13" fillId="0" borderId="0" xfId="6" applyFont="1"/>
    <xf numFmtId="167" fontId="14" fillId="0" borderId="0" xfId="0" applyNumberFormat="1" applyFont="1"/>
    <xf numFmtId="170" fontId="13" fillId="4" borderId="35" xfId="0" applyNumberFormat="1" applyFont="1" applyFill="1" applyBorder="1"/>
    <xf numFmtId="170" fontId="13" fillId="4" borderId="26" xfId="0" applyNumberFormat="1" applyFont="1" applyFill="1" applyBorder="1"/>
    <xf numFmtId="170" fontId="13" fillId="4" borderId="20" xfId="0" applyNumberFormat="1" applyFont="1" applyFill="1" applyBorder="1"/>
    <xf numFmtId="170" fontId="13" fillId="4" borderId="21" xfId="0" applyNumberFormat="1" applyFont="1" applyFill="1" applyBorder="1"/>
    <xf numFmtId="170" fontId="13" fillId="4" borderId="36" xfId="0" applyNumberFormat="1" applyFont="1" applyFill="1" applyBorder="1"/>
    <xf numFmtId="170" fontId="13" fillId="4" borderId="27" xfId="0" applyNumberFormat="1" applyFont="1" applyFill="1" applyBorder="1"/>
    <xf numFmtId="170" fontId="13" fillId="4" borderId="37" xfId="0" applyNumberFormat="1" applyFont="1" applyFill="1" applyBorder="1"/>
    <xf numFmtId="170" fontId="13" fillId="4" borderId="38" xfId="0" applyNumberFormat="1" applyFont="1" applyFill="1" applyBorder="1"/>
    <xf numFmtId="170" fontId="13" fillId="4" borderId="30" xfId="0" applyNumberFormat="1" applyFont="1" applyFill="1" applyBorder="1"/>
    <xf numFmtId="170" fontId="13" fillId="4" borderId="34" xfId="0" applyNumberFormat="1" applyFont="1" applyFill="1" applyBorder="1"/>
    <xf numFmtId="170" fontId="13" fillId="4" borderId="28" xfId="0" applyNumberFormat="1" applyFont="1" applyFill="1" applyBorder="1" applyAlignment="1">
      <alignment horizontal="center" wrapText="1"/>
    </xf>
    <xf numFmtId="170" fontId="13" fillId="4" borderId="32" xfId="0" applyNumberFormat="1" applyFont="1" applyFill="1" applyBorder="1" applyAlignment="1">
      <alignment horizont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13" fillId="0" borderId="19" xfId="1" applyNumberFormat="1" applyFont="1" applyFill="1" applyBorder="1"/>
    <xf numFmtId="1" fontId="13" fillId="0" borderId="19" xfId="1" applyNumberFormat="1" applyFont="1" applyFill="1" applyBorder="1"/>
    <xf numFmtId="44" fontId="12" fillId="0" borderId="0" xfId="3" applyFont="1"/>
    <xf numFmtId="0" fontId="12" fillId="2" borderId="1" xfId="0" applyFont="1" applyFill="1" applyBorder="1" applyAlignment="1">
      <alignment horizontal="center" wrapText="1"/>
    </xf>
    <xf numFmtId="44" fontId="12" fillId="2" borderId="1" xfId="3" applyFont="1" applyFill="1" applyBorder="1" applyAlignment="1">
      <alignment horizontal="center" wrapText="1"/>
    </xf>
    <xf numFmtId="170" fontId="12" fillId="0" borderId="0" xfId="0" applyNumberFormat="1" applyFont="1"/>
    <xf numFmtId="169" fontId="12" fillId="5" borderId="39" xfId="1" applyNumberFormat="1" applyFont="1" applyFill="1" applyBorder="1"/>
    <xf numFmtId="165" fontId="14" fillId="0" borderId="13" xfId="1" applyNumberFormat="1" applyFont="1" applyFill="1" applyBorder="1" applyAlignment="1">
      <alignment horizontal="right"/>
    </xf>
    <xf numFmtId="167" fontId="15" fillId="0" borderId="0" xfId="0" applyNumberFormat="1" applyFont="1"/>
    <xf numFmtId="0" fontId="12" fillId="5" borderId="2" xfId="0" applyFont="1" applyFill="1" applyBorder="1"/>
    <xf numFmtId="170" fontId="12" fillId="5" borderId="39" xfId="1" applyNumberFormat="1" applyFont="1" applyFill="1" applyBorder="1"/>
    <xf numFmtId="0" fontId="12" fillId="6" borderId="2" xfId="0" applyFont="1" applyFill="1" applyBorder="1"/>
    <xf numFmtId="0" fontId="12" fillId="6" borderId="39" xfId="0" applyFont="1" applyFill="1" applyBorder="1"/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165" fontId="13" fillId="4" borderId="1" xfId="0" applyNumberFormat="1" applyFont="1" applyFill="1" applyBorder="1" applyAlignment="1">
      <alignment wrapText="1"/>
    </xf>
    <xf numFmtId="9" fontId="13" fillId="4" borderId="1" xfId="6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 shrinkToFit="1"/>
    </xf>
    <xf numFmtId="170" fontId="13" fillId="0" borderId="1" xfId="0" applyNumberFormat="1" applyFont="1" applyBorder="1"/>
    <xf numFmtId="0" fontId="12" fillId="7" borderId="1" xfId="0" applyFont="1" applyFill="1" applyBorder="1"/>
    <xf numFmtId="170" fontId="12" fillId="7" borderId="1" xfId="0" applyNumberFormat="1" applyFont="1" applyFill="1" applyBorder="1" applyAlignment="1">
      <alignment horizontal="right"/>
    </xf>
    <xf numFmtId="169" fontId="16" fillId="0" borderId="0" xfId="1" applyNumberFormat="1" applyFont="1" applyFill="1" applyBorder="1"/>
    <xf numFmtId="170" fontId="16" fillId="0" borderId="0" xfId="1" applyNumberFormat="1" applyFont="1" applyFill="1" applyBorder="1"/>
    <xf numFmtId="0" fontId="13" fillId="8" borderId="1" xfId="0" applyFont="1" applyFill="1" applyBorder="1"/>
    <xf numFmtId="0" fontId="6" fillId="0" borderId="0" xfId="5" applyAlignment="1" applyProtection="1"/>
    <xf numFmtId="9" fontId="13" fillId="0" borderId="13" xfId="6" applyFont="1" applyFill="1" applyBorder="1"/>
    <xf numFmtId="0" fontId="13" fillId="4" borderId="28" xfId="0" applyFont="1" applyFill="1" applyBorder="1" applyAlignment="1">
      <alignment horizontal="center" wrapText="1"/>
    </xf>
    <xf numFmtId="44" fontId="13" fillId="4" borderId="31" xfId="3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14" fontId="16" fillId="0" borderId="0" xfId="0" applyNumberFormat="1" applyFont="1"/>
    <xf numFmtId="9" fontId="13" fillId="4" borderId="41" xfId="0" applyNumberFormat="1" applyFont="1" applyFill="1" applyBorder="1"/>
    <xf numFmtId="44" fontId="13" fillId="4" borderId="42" xfId="0" applyNumberFormat="1" applyFont="1" applyFill="1" applyBorder="1"/>
    <xf numFmtId="44" fontId="13" fillId="4" borderId="21" xfId="0" applyNumberFormat="1" applyFont="1" applyFill="1" applyBorder="1"/>
    <xf numFmtId="44" fontId="13" fillId="4" borderId="24" xfId="0" applyNumberFormat="1" applyFont="1" applyFill="1" applyBorder="1"/>
    <xf numFmtId="0" fontId="12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3" fillId="0" borderId="0" xfId="1" applyNumberFormat="1" applyFont="1" applyBorder="1"/>
    <xf numFmtId="0" fontId="13" fillId="0" borderId="0" xfId="1" applyNumberFormat="1" applyFont="1"/>
    <xf numFmtId="0" fontId="12" fillId="2" borderId="1" xfId="0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1" xfId="1" applyNumberFormat="1" applyFont="1" applyBorder="1" applyAlignment="1">
      <alignment horizontal="left"/>
    </xf>
    <xf numFmtId="9" fontId="12" fillId="7" borderId="17" xfId="6" applyFont="1" applyFill="1" applyBorder="1" applyAlignment="1"/>
    <xf numFmtId="0" fontId="12" fillId="8" borderId="4" xfId="0" applyFont="1" applyFill="1" applyBorder="1" applyAlignment="1">
      <alignment horizontal="center" wrapText="1"/>
    </xf>
    <xf numFmtId="9" fontId="12" fillId="8" borderId="22" xfId="6" applyFont="1" applyFill="1" applyBorder="1" applyAlignment="1"/>
    <xf numFmtId="0" fontId="12" fillId="8" borderId="10" xfId="0" applyFont="1" applyFill="1" applyBorder="1"/>
    <xf numFmtId="170" fontId="13" fillId="0" borderId="0" xfId="1" applyNumberFormat="1" applyFont="1" applyBorder="1"/>
    <xf numFmtId="170" fontId="12" fillId="6" borderId="39" xfId="0" applyNumberFormat="1" applyFont="1" applyFill="1" applyBorder="1"/>
    <xf numFmtId="0" fontId="12" fillId="7" borderId="18" xfId="0" applyFont="1" applyFill="1" applyBorder="1"/>
    <xf numFmtId="0" fontId="13" fillId="0" borderId="5" xfId="0" applyFont="1" applyBorder="1"/>
    <xf numFmtId="0" fontId="13" fillId="0" borderId="40" xfId="0" applyFont="1" applyBorder="1"/>
    <xf numFmtId="0" fontId="13" fillId="0" borderId="23" xfId="0" applyFont="1" applyBorder="1"/>
    <xf numFmtId="0" fontId="13" fillId="0" borderId="20" xfId="0" applyFont="1" applyBorder="1"/>
    <xf numFmtId="169" fontId="12" fillId="8" borderId="11" xfId="1" applyNumberFormat="1" applyFont="1" applyFill="1" applyBorder="1"/>
    <xf numFmtId="0" fontId="13" fillId="8" borderId="3" xfId="0" applyFont="1" applyFill="1" applyBorder="1"/>
    <xf numFmtId="169" fontId="12" fillId="8" borderId="10" xfId="1" applyNumberFormat="1" applyFont="1" applyFill="1" applyBorder="1"/>
    <xf numFmtId="0" fontId="13" fillId="0" borderId="10" xfId="0" applyFont="1" applyBorder="1"/>
    <xf numFmtId="169" fontId="13" fillId="0" borderId="11" xfId="1" applyNumberFormat="1" applyFont="1" applyFill="1" applyBorder="1"/>
    <xf numFmtId="9" fontId="13" fillId="0" borderId="1" xfId="6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 wrapText="1"/>
    </xf>
    <xf numFmtId="0" fontId="13" fillId="2" borderId="1" xfId="0" applyFont="1" applyFill="1" applyBorder="1"/>
    <xf numFmtId="0" fontId="13" fillId="9" borderId="1" xfId="0" applyFont="1" applyFill="1" applyBorder="1" applyAlignment="1" applyProtection="1">
      <alignment horizontal="left"/>
      <protection locked="0"/>
    </xf>
    <xf numFmtId="10" fontId="13" fillId="0" borderId="1" xfId="6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>
      <alignment horizontal="left"/>
    </xf>
    <xf numFmtId="0" fontId="12" fillId="0" borderId="1" xfId="0" applyFont="1" applyBorder="1"/>
    <xf numFmtId="0" fontId="13" fillId="5" borderId="1" xfId="0" applyFont="1" applyFill="1" applyBorder="1"/>
    <xf numFmtId="0" fontId="13" fillId="6" borderId="1" xfId="0" applyFont="1" applyFill="1" applyBorder="1"/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/>
    <xf numFmtId="170" fontId="13" fillId="4" borderId="1" xfId="3" applyNumberFormat="1" applyFont="1" applyFill="1" applyBorder="1"/>
    <xf numFmtId="165" fontId="13" fillId="4" borderId="1" xfId="1" applyNumberFormat="1" applyFont="1" applyFill="1" applyBorder="1"/>
    <xf numFmtId="0" fontId="13" fillId="9" borderId="1" xfId="0" applyFont="1" applyFill="1" applyBorder="1" applyAlignment="1" applyProtection="1">
      <alignment wrapText="1"/>
      <protection locked="0"/>
    </xf>
    <xf numFmtId="0" fontId="13" fillId="9" borderId="1" xfId="0" applyFont="1" applyFill="1" applyBorder="1" applyProtection="1">
      <protection locked="0"/>
    </xf>
    <xf numFmtId="170" fontId="13" fillId="9" borderId="1" xfId="3" applyNumberFormat="1" applyFont="1" applyFill="1" applyBorder="1" applyProtection="1">
      <protection locked="0"/>
    </xf>
    <xf numFmtId="165" fontId="13" fillId="9" borderId="1" xfId="1" applyNumberFormat="1" applyFont="1" applyFill="1" applyBorder="1" applyProtection="1">
      <protection locked="0"/>
    </xf>
    <xf numFmtId="43" fontId="13" fillId="9" borderId="1" xfId="1" applyFont="1" applyFill="1" applyBorder="1" applyProtection="1">
      <protection locked="0"/>
    </xf>
    <xf numFmtId="164" fontId="13" fillId="9" borderId="1" xfId="0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164" fontId="13" fillId="9" borderId="5" xfId="0" applyNumberFormat="1" applyFont="1" applyFill="1" applyBorder="1" applyProtection="1">
      <protection locked="0"/>
    </xf>
    <xf numFmtId="43" fontId="13" fillId="9" borderId="1" xfId="0" applyNumberFormat="1" applyFont="1" applyFill="1" applyBorder="1" applyProtection="1">
      <protection locked="0"/>
    </xf>
    <xf numFmtId="9" fontId="13" fillId="9" borderId="1" xfId="6" applyFont="1" applyFill="1" applyBorder="1" applyProtection="1">
      <protection locked="0"/>
    </xf>
    <xf numFmtId="9" fontId="13" fillId="9" borderId="5" xfId="6" applyFont="1" applyFill="1" applyBorder="1" applyProtection="1">
      <protection locked="0"/>
    </xf>
    <xf numFmtId="0" fontId="13" fillId="9" borderId="1" xfId="1" applyNumberFormat="1" applyFont="1" applyFill="1" applyBorder="1" applyProtection="1">
      <protection locked="0"/>
    </xf>
    <xf numFmtId="9" fontId="13" fillId="9" borderId="15" xfId="6" applyFont="1" applyFill="1" applyBorder="1" applyProtection="1">
      <protection locked="0"/>
    </xf>
    <xf numFmtId="9" fontId="13" fillId="4" borderId="1" xfId="6" applyFont="1" applyFill="1" applyBorder="1"/>
    <xf numFmtId="9" fontId="13" fillId="4" borderId="1" xfId="6" applyFont="1" applyFill="1" applyBorder="1" applyAlignment="1">
      <alignment horizontal="left"/>
    </xf>
    <xf numFmtId="0" fontId="13" fillId="4" borderId="1" xfId="6" applyNumberFormat="1" applyFont="1" applyFill="1" applyBorder="1"/>
    <xf numFmtId="0" fontId="13" fillId="9" borderId="1" xfId="0" applyFont="1" applyFill="1" applyBorder="1"/>
    <xf numFmtId="44" fontId="13" fillId="0" borderId="0" xfId="3" applyFont="1" applyBorder="1"/>
    <xf numFmtId="0" fontId="13" fillId="4" borderId="1" xfId="0" applyFont="1" applyFill="1" applyBorder="1" applyAlignment="1" applyProtection="1">
      <alignment horizontal="left"/>
      <protection locked="0"/>
    </xf>
    <xf numFmtId="14" fontId="13" fillId="9" borderId="1" xfId="0" applyNumberFormat="1" applyFont="1" applyFill="1" applyBorder="1" applyAlignment="1" applyProtection="1">
      <alignment horizontal="left"/>
      <protection locked="0"/>
    </xf>
    <xf numFmtId="165" fontId="13" fillId="9" borderId="1" xfId="1" applyNumberFormat="1" applyFont="1" applyFill="1" applyBorder="1" applyAlignment="1" applyProtection="1">
      <alignment horizontal="center"/>
      <protection locked="0"/>
    </xf>
    <xf numFmtId="44" fontId="13" fillId="9" borderId="1" xfId="1" applyNumberFormat="1" applyFont="1" applyFill="1" applyBorder="1" applyAlignment="1" applyProtection="1">
      <alignment horizontal="left"/>
      <protection locked="0"/>
    </xf>
    <xf numFmtId="0" fontId="12" fillId="8" borderId="12" xfId="0" applyFont="1" applyFill="1" applyBorder="1" applyAlignment="1">
      <alignment horizontal="center" wrapText="1"/>
    </xf>
    <xf numFmtId="165" fontId="13" fillId="0" borderId="15" xfId="1" applyNumberFormat="1" applyFont="1" applyFill="1" applyBorder="1"/>
    <xf numFmtId="9" fontId="12" fillId="2" borderId="1" xfId="6" applyFont="1" applyFill="1" applyBorder="1" applyAlignment="1"/>
    <xf numFmtId="0" fontId="13" fillId="9" borderId="1" xfId="1" applyNumberFormat="1" applyFont="1" applyFill="1" applyBorder="1" applyAlignment="1" applyProtection="1">
      <alignment horizontal="left"/>
      <protection locked="0"/>
    </xf>
    <xf numFmtId="169" fontId="16" fillId="9" borderId="19" xfId="1" applyNumberFormat="1" applyFont="1" applyFill="1" applyBorder="1" applyProtection="1">
      <protection locked="0"/>
    </xf>
    <xf numFmtId="170" fontId="12" fillId="9" borderId="19" xfId="1" applyNumberFormat="1" applyFont="1" applyFill="1" applyBorder="1" applyProtection="1">
      <protection locked="0"/>
    </xf>
    <xf numFmtId="170" fontId="12" fillId="9" borderId="1" xfId="1" applyNumberFormat="1" applyFont="1" applyFill="1" applyBorder="1" applyProtection="1">
      <protection locked="0"/>
    </xf>
    <xf numFmtId="0" fontId="12" fillId="9" borderId="1" xfId="0" applyFont="1" applyFill="1" applyBorder="1"/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170" fontId="13" fillId="9" borderId="1" xfId="0" applyNumberFormat="1" applyFont="1" applyFill="1" applyBorder="1" applyProtection="1">
      <protection locked="0"/>
    </xf>
    <xf numFmtId="166" fontId="13" fillId="9" borderId="1" xfId="0" applyNumberFormat="1" applyFont="1" applyFill="1" applyBorder="1" applyAlignment="1" applyProtection="1">
      <alignment horizontal="left"/>
      <protection locked="0"/>
    </xf>
    <xf numFmtId="171" fontId="13" fillId="0" borderId="0" xfId="0" applyNumberFormat="1" applyFont="1" applyAlignment="1">
      <alignment horizontal="left"/>
    </xf>
    <xf numFmtId="0" fontId="12" fillId="8" borderId="2" xfId="0" applyFont="1" applyFill="1" applyBorder="1"/>
    <xf numFmtId="0" fontId="12" fillId="8" borderId="39" xfId="0" applyFont="1" applyFill="1" applyBorder="1"/>
    <xf numFmtId="170" fontId="12" fillId="8" borderId="39" xfId="0" applyNumberFormat="1" applyFont="1" applyFill="1" applyBorder="1"/>
    <xf numFmtId="0" fontId="13" fillId="9" borderId="12" xfId="0" applyFont="1" applyFill="1" applyBorder="1" applyAlignment="1">
      <alignment horizontal="left"/>
    </xf>
    <xf numFmtId="0" fontId="13" fillId="9" borderId="15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left"/>
    </xf>
    <xf numFmtId="0" fontId="13" fillId="8" borderId="15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168" fontId="12" fillId="8" borderId="15" xfId="0" applyNumberFormat="1" applyFont="1" applyFill="1" applyBorder="1" applyAlignment="1">
      <alignment horizontal="center" wrapText="1"/>
    </xf>
    <xf numFmtId="168" fontId="12" fillId="8" borderId="1" xfId="0" applyNumberFormat="1" applyFont="1" applyFill="1" applyBorder="1" applyAlignment="1">
      <alignment horizontal="center" wrapText="1"/>
    </xf>
    <xf numFmtId="168" fontId="12" fillId="8" borderId="15" xfId="0" applyNumberFormat="1" applyFont="1" applyFill="1" applyBorder="1" applyAlignment="1">
      <alignment horizontal="center"/>
    </xf>
    <xf numFmtId="168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wrapText="1"/>
    </xf>
    <xf numFmtId="44" fontId="13" fillId="4" borderId="31" xfId="3" applyFont="1" applyFill="1" applyBorder="1" applyAlignment="1">
      <alignment horizontal="center" wrapText="1"/>
    </xf>
    <xf numFmtId="44" fontId="13" fillId="4" borderId="7" xfId="3" applyFont="1" applyFill="1" applyBorder="1" applyAlignment="1">
      <alignment horizontal="center" wrapText="1"/>
    </xf>
    <xf numFmtId="44" fontId="13" fillId="4" borderId="11" xfId="3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34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3" fillId="9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left"/>
    </xf>
    <xf numFmtId="0" fontId="12" fillId="8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Hyperlink" xfId="5" builtinId="8"/>
    <cellStyle name="Normal" xfId="0" builtinId="0"/>
    <cellStyle name="Percent" xfId="6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CC66FF"/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u.edu/controllers/teams/service-center-accountin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/>
  </sheetViews>
  <sheetFormatPr defaultColWidth="8.85546875" defaultRowHeight="15" x14ac:dyDescent="0.25"/>
  <cols>
    <col min="1" max="1" width="32.28515625" style="26" bestFit="1" customWidth="1"/>
    <col min="2" max="2" width="86.28515625" style="26" bestFit="1" customWidth="1"/>
    <col min="3" max="3" width="13.85546875" style="64" bestFit="1" customWidth="1"/>
    <col min="4" max="16384" width="8.85546875" style="26"/>
  </cols>
  <sheetData>
    <row r="1" spans="1:3" x14ac:dyDescent="0.25">
      <c r="A1" s="25" t="s">
        <v>1071</v>
      </c>
      <c r="B1" s="64"/>
    </row>
    <row r="2" spans="1:3" x14ac:dyDescent="0.25">
      <c r="A2" s="25"/>
      <c r="B2" s="64"/>
    </row>
    <row r="3" spans="1:3" x14ac:dyDescent="0.25">
      <c r="A3" s="25" t="s">
        <v>1108</v>
      </c>
      <c r="B3" s="64"/>
    </row>
    <row r="4" spans="1:3" x14ac:dyDescent="0.25">
      <c r="A4" s="222" t="s">
        <v>1109</v>
      </c>
      <c r="B4" s="223"/>
    </row>
    <row r="5" spans="1:3" x14ac:dyDescent="0.25">
      <c r="A5" s="224" t="s">
        <v>1111</v>
      </c>
      <c r="B5" s="225"/>
    </row>
    <row r="7" spans="1:3" x14ac:dyDescent="0.25">
      <c r="A7" s="171" t="s">
        <v>1070</v>
      </c>
      <c r="B7" s="172"/>
      <c r="C7" s="64" t="str">
        <f>IF(B7&gt;0,"","Required field")</f>
        <v>Required field</v>
      </c>
    </row>
    <row r="8" spans="1:3" x14ac:dyDescent="0.25">
      <c r="B8" s="50"/>
    </row>
    <row r="9" spans="1:3" x14ac:dyDescent="0.25">
      <c r="A9" s="171" t="s">
        <v>1025</v>
      </c>
      <c r="B9" s="172"/>
      <c r="C9" s="64" t="str">
        <f>IF(B9&gt;0,"","Required field")</f>
        <v>Required field</v>
      </c>
    </row>
    <row r="10" spans="1:3" x14ac:dyDescent="0.25">
      <c r="A10" s="171" t="s">
        <v>1102</v>
      </c>
      <c r="B10" s="172"/>
      <c r="C10" s="64" t="str">
        <f>IF(B10&gt;0,"","Required field")</f>
        <v>Required field</v>
      </c>
    </row>
    <row r="11" spans="1:3" x14ac:dyDescent="0.25">
      <c r="B11" s="50"/>
    </row>
    <row r="12" spans="1:3" x14ac:dyDescent="0.25">
      <c r="A12" s="171" t="s">
        <v>22</v>
      </c>
      <c r="B12" s="217"/>
      <c r="C12" s="64" t="str">
        <f>IF(B12&gt;0,"","Required field")</f>
        <v>Required field</v>
      </c>
    </row>
    <row r="13" spans="1:3" x14ac:dyDescent="0.25">
      <c r="A13" s="171" t="s">
        <v>23</v>
      </c>
      <c r="B13" s="217"/>
      <c r="C13" s="64" t="str">
        <f>IF(B13&gt;0,"","Required field")</f>
        <v>Required field</v>
      </c>
    </row>
    <row r="14" spans="1:3" x14ac:dyDescent="0.25">
      <c r="B14" s="50"/>
    </row>
    <row r="15" spans="1:3" x14ac:dyDescent="0.25">
      <c r="A15" s="38" t="s">
        <v>1043</v>
      </c>
      <c r="B15" s="173">
        <v>0.23</v>
      </c>
      <c r="C15" s="141">
        <v>44743</v>
      </c>
    </row>
    <row r="16" spans="1:3" x14ac:dyDescent="0.25">
      <c r="B16" s="50"/>
    </row>
    <row r="17" spans="1:6" x14ac:dyDescent="0.25">
      <c r="A17" s="26" t="s">
        <v>14</v>
      </c>
      <c r="B17" s="50"/>
    </row>
    <row r="18" spans="1:6" x14ac:dyDescent="0.25">
      <c r="A18" s="176" t="s">
        <v>15</v>
      </c>
      <c r="B18" s="172"/>
      <c r="C18" s="64" t="str">
        <f>IF(B18&gt;0,"","Required field")</f>
        <v>Required field</v>
      </c>
    </row>
    <row r="19" spans="1:6" x14ac:dyDescent="0.25">
      <c r="A19" s="176" t="s">
        <v>16</v>
      </c>
      <c r="B19" s="172"/>
      <c r="C19" s="64" t="str">
        <f>IF(B19&gt;0,"","Required field")</f>
        <v>Required field</v>
      </c>
    </row>
    <row r="20" spans="1:6" x14ac:dyDescent="0.25">
      <c r="A20" s="176" t="s">
        <v>24</v>
      </c>
      <c r="B20" s="172"/>
      <c r="C20" s="64" t="str">
        <f>IF(B20&gt;0,"","Required field")</f>
        <v>Required field</v>
      </c>
    </row>
    <row r="22" spans="1:6" ht="57" customHeight="1" x14ac:dyDescent="0.25">
      <c r="A22" s="174" t="s">
        <v>48</v>
      </c>
      <c r="B22" s="175" t="s">
        <v>47</v>
      </c>
      <c r="C22" s="63"/>
      <c r="D22" s="63"/>
      <c r="E22" s="63"/>
      <c r="F22" s="63"/>
    </row>
    <row r="23" spans="1:6" x14ac:dyDescent="0.25">
      <c r="A23" s="62"/>
      <c r="B23" s="63"/>
      <c r="C23" s="65"/>
      <c r="D23" s="63"/>
      <c r="E23" s="63"/>
      <c r="F23" s="63"/>
    </row>
    <row r="24" spans="1:6" x14ac:dyDescent="0.25">
      <c r="A24" s="62" t="s">
        <v>1095</v>
      </c>
      <c r="B24" s="63" t="s">
        <v>1096</v>
      </c>
      <c r="C24" s="65"/>
      <c r="D24" s="63"/>
      <c r="E24" s="63"/>
      <c r="F24" s="63"/>
    </row>
    <row r="25" spans="1:6" x14ac:dyDescent="0.25">
      <c r="A25" s="62"/>
      <c r="B25" s="136" t="s">
        <v>1106</v>
      </c>
      <c r="C25" s="65"/>
      <c r="D25" s="63"/>
      <c r="E25" s="63"/>
      <c r="F25" s="63"/>
    </row>
    <row r="26" spans="1:6" x14ac:dyDescent="0.25">
      <c r="A26" s="62"/>
      <c r="B26" s="63"/>
      <c r="C26" s="65"/>
      <c r="D26" s="63"/>
      <c r="E26" s="63"/>
      <c r="F26" s="63"/>
    </row>
    <row r="27" spans="1:6" x14ac:dyDescent="0.25">
      <c r="A27" s="177" t="s">
        <v>1072</v>
      </c>
      <c r="B27" s="177" t="s">
        <v>1073</v>
      </c>
    </row>
    <row r="28" spans="1:6" x14ac:dyDescent="0.25">
      <c r="A28" s="171" t="s">
        <v>36</v>
      </c>
      <c r="B28" s="38" t="s">
        <v>1081</v>
      </c>
    </row>
    <row r="29" spans="1:6" x14ac:dyDescent="0.25">
      <c r="A29" s="135" t="s">
        <v>1110</v>
      </c>
      <c r="B29" s="38" t="s">
        <v>1074</v>
      </c>
    </row>
    <row r="30" spans="1:6" x14ac:dyDescent="0.25">
      <c r="A30" s="178" t="s">
        <v>1075</v>
      </c>
      <c r="B30" s="38" t="s">
        <v>1078</v>
      </c>
    </row>
    <row r="31" spans="1:6" x14ac:dyDescent="0.25">
      <c r="A31" s="179" t="s">
        <v>1076</v>
      </c>
      <c r="B31" s="38" t="s">
        <v>1079</v>
      </c>
    </row>
    <row r="32" spans="1:6" x14ac:dyDescent="0.25">
      <c r="A32" s="124" t="s">
        <v>1080</v>
      </c>
      <c r="B32" s="38" t="s">
        <v>1077</v>
      </c>
    </row>
    <row r="35" spans="1:2" x14ac:dyDescent="0.25">
      <c r="A35" s="26" t="s">
        <v>1124</v>
      </c>
      <c r="B35" s="218">
        <v>45047</v>
      </c>
    </row>
  </sheetData>
  <sheetProtection sheet="1" objects="1" scenarios="1"/>
  <mergeCells count="2">
    <mergeCell ref="A4:B4"/>
    <mergeCell ref="A5:B5"/>
  </mergeCells>
  <phoneticPr fontId="7" type="noConversion"/>
  <dataValidations count="1">
    <dataValidation type="date" allowBlank="1" showInputMessage="1" showErrorMessage="1" sqref="B12:B13" xr:uid="{00000000-0002-0000-0000-000000000000}">
      <formula1>40360</formula1>
      <formula2>73231</formula2>
    </dataValidation>
  </dataValidations>
  <hyperlinks>
    <hyperlink ref="B25" r:id="rId1" xr:uid="{00000000-0004-0000-0000-000000000000}"/>
  </hyperlinks>
  <pageMargins left="0.75" right="0.75" top="1" bottom="1" header="0.5" footer="0.5"/>
  <pageSetup orientation="landscape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V207"/>
  <sheetViews>
    <sheetView topLeftCell="A148" zoomScale="85" zoomScaleNormal="85" workbookViewId="0">
      <selection activeCell="I102" sqref="I102"/>
    </sheetView>
  </sheetViews>
  <sheetFormatPr defaultRowHeight="15" x14ac:dyDescent="0.25"/>
  <cols>
    <col min="1" max="1" width="12.85546875" bestFit="1" customWidth="1"/>
    <col min="2" max="2" width="12.7109375" bestFit="1" customWidth="1"/>
  </cols>
  <sheetData>
    <row r="1" spans="1:2" x14ac:dyDescent="0.25">
      <c r="A1" t="s">
        <v>147</v>
      </c>
      <c r="B1" t="s">
        <v>247</v>
      </c>
    </row>
    <row r="3" spans="1:2" x14ac:dyDescent="0.25">
      <c r="A3" t="s">
        <v>148</v>
      </c>
      <c r="B3" t="s">
        <v>248</v>
      </c>
    </row>
    <row r="5" spans="1:2" x14ac:dyDescent="0.25">
      <c r="A5" t="s">
        <v>149</v>
      </c>
      <c r="B5" t="s">
        <v>249</v>
      </c>
    </row>
    <row r="7" spans="1:2" x14ac:dyDescent="0.25">
      <c r="A7" t="s">
        <v>150</v>
      </c>
      <c r="B7" t="s">
        <v>250</v>
      </c>
    </row>
    <row r="9" spans="1:2" x14ac:dyDescent="0.25">
      <c r="A9" t="s">
        <v>151</v>
      </c>
      <c r="B9" t="s">
        <v>251</v>
      </c>
    </row>
    <row r="11" spans="1:2" x14ac:dyDescent="0.25">
      <c r="A11" t="s">
        <v>152</v>
      </c>
      <c r="B11" t="s">
        <v>252</v>
      </c>
    </row>
    <row r="13" spans="1:2" x14ac:dyDescent="0.25">
      <c r="A13" t="s">
        <v>153</v>
      </c>
      <c r="B13" t="s">
        <v>253</v>
      </c>
    </row>
    <row r="15" spans="1:2" x14ac:dyDescent="0.25">
      <c r="A15" t="s">
        <v>154</v>
      </c>
      <c r="B15" t="s">
        <v>254</v>
      </c>
    </row>
    <row r="17" spans="1:2" x14ac:dyDescent="0.25">
      <c r="A17" t="s">
        <v>155</v>
      </c>
      <c r="B17" t="s">
        <v>255</v>
      </c>
    </row>
    <row r="19" spans="1:2" x14ac:dyDescent="0.25">
      <c r="A19" t="s">
        <v>156</v>
      </c>
      <c r="B19" t="s">
        <v>256</v>
      </c>
    </row>
    <row r="21" spans="1:2" x14ac:dyDescent="0.25">
      <c r="A21" t="s">
        <v>157</v>
      </c>
      <c r="B21" t="s">
        <v>257</v>
      </c>
    </row>
    <row r="23" spans="1:2" x14ac:dyDescent="0.25">
      <c r="A23" t="s">
        <v>158</v>
      </c>
      <c r="B23" t="s">
        <v>258</v>
      </c>
    </row>
    <row r="25" spans="1:2" x14ac:dyDescent="0.25">
      <c r="A25" t="s">
        <v>159</v>
      </c>
      <c r="B25" t="s">
        <v>259</v>
      </c>
    </row>
    <row r="27" spans="1:2" x14ac:dyDescent="0.25">
      <c r="A27" t="s">
        <v>160</v>
      </c>
      <c r="B27" t="s">
        <v>260</v>
      </c>
    </row>
    <row r="29" spans="1:2" x14ac:dyDescent="0.25">
      <c r="A29" t="s">
        <v>161</v>
      </c>
      <c r="B29" t="s">
        <v>261</v>
      </c>
    </row>
    <row r="31" spans="1:2" x14ac:dyDescent="0.25">
      <c r="A31" t="s">
        <v>162</v>
      </c>
      <c r="B31" t="s">
        <v>262</v>
      </c>
    </row>
    <row r="33" spans="1:2" x14ac:dyDescent="0.25">
      <c r="A33" t="s">
        <v>163</v>
      </c>
      <c r="B33" t="s">
        <v>263</v>
      </c>
    </row>
    <row r="35" spans="1:2" x14ac:dyDescent="0.25">
      <c r="A35" t="s">
        <v>164</v>
      </c>
      <c r="B35" t="s">
        <v>264</v>
      </c>
    </row>
    <row r="37" spans="1:2" x14ac:dyDescent="0.25">
      <c r="A37" t="s">
        <v>165</v>
      </c>
      <c r="B37" t="s">
        <v>265</v>
      </c>
    </row>
    <row r="39" spans="1:2" x14ac:dyDescent="0.25">
      <c r="A39" t="s">
        <v>166</v>
      </c>
      <c r="B39" t="s">
        <v>266</v>
      </c>
    </row>
    <row r="41" spans="1:2" x14ac:dyDescent="0.25">
      <c r="A41" t="s">
        <v>167</v>
      </c>
      <c r="B41" t="s">
        <v>267</v>
      </c>
    </row>
    <row r="43" spans="1:2" x14ac:dyDescent="0.25">
      <c r="A43" t="s">
        <v>168</v>
      </c>
      <c r="B43" t="s">
        <v>268</v>
      </c>
    </row>
    <row r="45" spans="1:2" x14ac:dyDescent="0.25">
      <c r="A45" t="s">
        <v>169</v>
      </c>
      <c r="B45" t="s">
        <v>269</v>
      </c>
    </row>
    <row r="47" spans="1:2" x14ac:dyDescent="0.25">
      <c r="A47" t="s">
        <v>170</v>
      </c>
      <c r="B47" t="s">
        <v>270</v>
      </c>
    </row>
    <row r="49" spans="1:2" x14ac:dyDescent="0.25">
      <c r="A49" t="s">
        <v>171</v>
      </c>
      <c r="B49" t="s">
        <v>271</v>
      </c>
    </row>
    <row r="51" spans="1:2" x14ac:dyDescent="0.25">
      <c r="A51" t="s">
        <v>172</v>
      </c>
      <c r="B51" t="s">
        <v>272</v>
      </c>
    </row>
    <row r="53" spans="1:2" x14ac:dyDescent="0.25">
      <c r="A53" t="s">
        <v>173</v>
      </c>
      <c r="B53" t="s">
        <v>273</v>
      </c>
    </row>
    <row r="55" spans="1:2" x14ac:dyDescent="0.25">
      <c r="A55" t="s">
        <v>174</v>
      </c>
      <c r="B55" t="s">
        <v>274</v>
      </c>
    </row>
    <row r="57" spans="1:2" x14ac:dyDescent="0.25">
      <c r="A57" t="s">
        <v>175</v>
      </c>
      <c r="B57" t="s">
        <v>275</v>
      </c>
    </row>
    <row r="59" spans="1:2" x14ac:dyDescent="0.25">
      <c r="A59" t="s">
        <v>176</v>
      </c>
      <c r="B59" t="s">
        <v>276</v>
      </c>
    </row>
    <row r="61" spans="1:2" x14ac:dyDescent="0.25">
      <c r="A61" t="s">
        <v>177</v>
      </c>
      <c r="B61" t="s">
        <v>277</v>
      </c>
    </row>
    <row r="63" spans="1:2" x14ac:dyDescent="0.25">
      <c r="A63" t="s">
        <v>178</v>
      </c>
      <c r="B63" t="s">
        <v>278</v>
      </c>
    </row>
    <row r="65" spans="1:2" x14ac:dyDescent="0.25">
      <c r="A65" t="s">
        <v>179</v>
      </c>
      <c r="B65" t="s">
        <v>279</v>
      </c>
    </row>
    <row r="67" spans="1:2" x14ac:dyDescent="0.25">
      <c r="A67" t="s">
        <v>180</v>
      </c>
      <c r="B67" t="s">
        <v>280</v>
      </c>
    </row>
    <row r="69" spans="1:2" x14ac:dyDescent="0.25">
      <c r="A69" t="s">
        <v>181</v>
      </c>
      <c r="B69" t="s">
        <v>281</v>
      </c>
    </row>
    <row r="71" spans="1:2" x14ac:dyDescent="0.25">
      <c r="A71" t="s">
        <v>182</v>
      </c>
      <c r="B71" t="s">
        <v>282</v>
      </c>
    </row>
    <row r="73" spans="1:2" x14ac:dyDescent="0.25">
      <c r="A73" t="s">
        <v>183</v>
      </c>
      <c r="B73" t="s">
        <v>283</v>
      </c>
    </row>
    <row r="75" spans="1:2" x14ac:dyDescent="0.25">
      <c r="A75" t="s">
        <v>184</v>
      </c>
      <c r="B75" t="s">
        <v>284</v>
      </c>
    </row>
    <row r="77" spans="1:2" x14ac:dyDescent="0.25">
      <c r="A77" t="s">
        <v>185</v>
      </c>
      <c r="B77" t="s">
        <v>285</v>
      </c>
    </row>
    <row r="79" spans="1:2" x14ac:dyDescent="0.25">
      <c r="A79" t="s">
        <v>186</v>
      </c>
      <c r="B79" t="s">
        <v>286</v>
      </c>
    </row>
    <row r="81" spans="1:2" x14ac:dyDescent="0.25">
      <c r="A81" t="s">
        <v>187</v>
      </c>
      <c r="B81" t="s">
        <v>287</v>
      </c>
    </row>
    <row r="83" spans="1:2" x14ac:dyDescent="0.25">
      <c r="A83" t="s">
        <v>188</v>
      </c>
      <c r="B83" t="s">
        <v>288</v>
      </c>
    </row>
    <row r="85" spans="1:2" x14ac:dyDescent="0.25">
      <c r="A85" t="s">
        <v>189</v>
      </c>
      <c r="B85" t="s">
        <v>289</v>
      </c>
    </row>
    <row r="87" spans="1:2" x14ac:dyDescent="0.25">
      <c r="A87" t="s">
        <v>190</v>
      </c>
      <c r="B87" t="s">
        <v>290</v>
      </c>
    </row>
    <row r="89" spans="1:2" x14ac:dyDescent="0.25">
      <c r="A89" t="s">
        <v>191</v>
      </c>
      <c r="B89" t="s">
        <v>291</v>
      </c>
    </row>
    <row r="91" spans="1:2" x14ac:dyDescent="0.25">
      <c r="A91" t="s">
        <v>192</v>
      </c>
      <c r="B91" t="s">
        <v>292</v>
      </c>
    </row>
    <row r="93" spans="1:2" x14ac:dyDescent="0.25">
      <c r="A93" t="s">
        <v>193</v>
      </c>
      <c r="B93" t="s">
        <v>293</v>
      </c>
    </row>
    <row r="95" spans="1:2" x14ac:dyDescent="0.25">
      <c r="A95" t="s">
        <v>194</v>
      </c>
      <c r="B95" t="s">
        <v>294</v>
      </c>
    </row>
    <row r="97" spans="1:2" x14ac:dyDescent="0.25">
      <c r="A97" t="s">
        <v>195</v>
      </c>
      <c r="B97" t="s">
        <v>295</v>
      </c>
    </row>
    <row r="99" spans="1:2" x14ac:dyDescent="0.25">
      <c r="A99" t="s">
        <v>196</v>
      </c>
      <c r="B99" t="s">
        <v>296</v>
      </c>
    </row>
    <row r="101" spans="1:2" x14ac:dyDescent="0.25">
      <c r="A101" t="s">
        <v>197</v>
      </c>
      <c r="B101" t="s">
        <v>297</v>
      </c>
    </row>
    <row r="103" spans="1:2" x14ac:dyDescent="0.25">
      <c r="A103" t="s">
        <v>198</v>
      </c>
      <c r="B103" t="s">
        <v>298</v>
      </c>
    </row>
    <row r="105" spans="1:2" x14ac:dyDescent="0.25">
      <c r="A105" s="6" t="s">
        <v>199</v>
      </c>
      <c r="B105" t="s">
        <v>299</v>
      </c>
    </row>
    <row r="106" spans="1:2" x14ac:dyDescent="0.25">
      <c r="A106" s="6"/>
    </row>
    <row r="107" spans="1:2" x14ac:dyDescent="0.25">
      <c r="A107" t="s">
        <v>200</v>
      </c>
      <c r="B107" t="s">
        <v>300</v>
      </c>
    </row>
    <row r="109" spans="1:2" x14ac:dyDescent="0.25">
      <c r="A109" t="s">
        <v>201</v>
      </c>
      <c r="B109" t="s">
        <v>301</v>
      </c>
    </row>
    <row r="111" spans="1:2" x14ac:dyDescent="0.25">
      <c r="A111" t="s">
        <v>202</v>
      </c>
      <c r="B111" t="s">
        <v>302</v>
      </c>
    </row>
    <row r="113" spans="1:2" x14ac:dyDescent="0.25">
      <c r="A113" t="s">
        <v>203</v>
      </c>
      <c r="B113" t="s">
        <v>303</v>
      </c>
    </row>
    <row r="115" spans="1:2" x14ac:dyDescent="0.25">
      <c r="A115" t="s">
        <v>204</v>
      </c>
      <c r="B115" t="s">
        <v>304</v>
      </c>
    </row>
    <row r="117" spans="1:2" x14ac:dyDescent="0.25">
      <c r="A117" t="s">
        <v>205</v>
      </c>
      <c r="B117" t="s">
        <v>305</v>
      </c>
    </row>
    <row r="119" spans="1:2" x14ac:dyDescent="0.25">
      <c r="A119" t="s">
        <v>206</v>
      </c>
      <c r="B119" t="s">
        <v>306</v>
      </c>
    </row>
    <row r="121" spans="1:2" x14ac:dyDescent="0.25">
      <c r="A121" t="s">
        <v>207</v>
      </c>
      <c r="B121" t="s">
        <v>307</v>
      </c>
    </row>
    <row r="123" spans="1:2" x14ac:dyDescent="0.25">
      <c r="A123" t="s">
        <v>208</v>
      </c>
      <c r="B123" t="s">
        <v>308</v>
      </c>
    </row>
    <row r="125" spans="1:2" x14ac:dyDescent="0.25">
      <c r="A125" t="s">
        <v>209</v>
      </c>
      <c r="B125" t="s">
        <v>309</v>
      </c>
    </row>
    <row r="127" spans="1:2" x14ac:dyDescent="0.25">
      <c r="A127" t="s">
        <v>210</v>
      </c>
      <c r="B127" t="s">
        <v>310</v>
      </c>
    </row>
    <row r="129" spans="1:2" x14ac:dyDescent="0.25">
      <c r="A129" t="s">
        <v>211</v>
      </c>
      <c r="B129" t="s">
        <v>311</v>
      </c>
    </row>
    <row r="131" spans="1:2" x14ac:dyDescent="0.25">
      <c r="A131" t="s">
        <v>212</v>
      </c>
      <c r="B131" t="s">
        <v>312</v>
      </c>
    </row>
    <row r="133" spans="1:2" x14ac:dyDescent="0.25">
      <c r="A133" t="s">
        <v>213</v>
      </c>
      <c r="B133" t="s">
        <v>313</v>
      </c>
    </row>
    <row r="135" spans="1:2" x14ac:dyDescent="0.25">
      <c r="A135" t="s">
        <v>214</v>
      </c>
      <c r="B135" t="s">
        <v>314</v>
      </c>
    </row>
    <row r="137" spans="1:2" x14ac:dyDescent="0.25">
      <c r="A137" t="s">
        <v>215</v>
      </c>
      <c r="B137" t="s">
        <v>315</v>
      </c>
    </row>
    <row r="139" spans="1:2" x14ac:dyDescent="0.25">
      <c r="A139" t="s">
        <v>216</v>
      </c>
      <c r="B139" t="s">
        <v>316</v>
      </c>
    </row>
    <row r="141" spans="1:2" x14ac:dyDescent="0.25">
      <c r="A141" t="s">
        <v>217</v>
      </c>
      <c r="B141" t="s">
        <v>317</v>
      </c>
    </row>
    <row r="143" spans="1:2" x14ac:dyDescent="0.25">
      <c r="A143" t="s">
        <v>218</v>
      </c>
      <c r="B143" t="s">
        <v>318</v>
      </c>
    </row>
    <row r="145" spans="1:2" x14ac:dyDescent="0.25">
      <c r="A145" t="s">
        <v>219</v>
      </c>
      <c r="B145" t="s">
        <v>319</v>
      </c>
    </row>
    <row r="147" spans="1:2" x14ac:dyDescent="0.25">
      <c r="A147" t="s">
        <v>220</v>
      </c>
      <c r="B147" t="s">
        <v>320</v>
      </c>
    </row>
    <row r="149" spans="1:2" x14ac:dyDescent="0.25">
      <c r="A149" t="s">
        <v>221</v>
      </c>
      <c r="B149" t="s">
        <v>321</v>
      </c>
    </row>
    <row r="151" spans="1:2" x14ac:dyDescent="0.25">
      <c r="A151" t="s">
        <v>222</v>
      </c>
      <c r="B151" t="s">
        <v>322</v>
      </c>
    </row>
    <row r="153" spans="1:2" x14ac:dyDescent="0.25">
      <c r="A153" t="s">
        <v>223</v>
      </c>
      <c r="B153" t="s">
        <v>323</v>
      </c>
    </row>
    <row r="155" spans="1:2" x14ac:dyDescent="0.25">
      <c r="A155" t="s">
        <v>224</v>
      </c>
      <c r="B155" t="s">
        <v>324</v>
      </c>
    </row>
    <row r="157" spans="1:2" x14ac:dyDescent="0.25">
      <c r="A157" t="s">
        <v>225</v>
      </c>
      <c r="B157" t="s">
        <v>325</v>
      </c>
    </row>
    <row r="159" spans="1:2" x14ac:dyDescent="0.25">
      <c r="A159" t="s">
        <v>226</v>
      </c>
      <c r="B159" t="s">
        <v>326</v>
      </c>
    </row>
    <row r="161" spans="1:2" x14ac:dyDescent="0.25">
      <c r="A161" t="s">
        <v>227</v>
      </c>
      <c r="B161" t="s">
        <v>327</v>
      </c>
    </row>
    <row r="163" spans="1:2" x14ac:dyDescent="0.25">
      <c r="A163" t="s">
        <v>228</v>
      </c>
      <c r="B163" t="s">
        <v>328</v>
      </c>
    </row>
    <row r="165" spans="1:2" x14ac:dyDescent="0.25">
      <c r="A165" t="s">
        <v>229</v>
      </c>
      <c r="B165" t="s">
        <v>329</v>
      </c>
    </row>
    <row r="167" spans="1:2" x14ac:dyDescent="0.25">
      <c r="A167" t="s">
        <v>230</v>
      </c>
      <c r="B167" t="s">
        <v>330</v>
      </c>
    </row>
    <row r="169" spans="1:2" x14ac:dyDescent="0.25">
      <c r="A169" t="s">
        <v>231</v>
      </c>
      <c r="B169" t="s">
        <v>331</v>
      </c>
    </row>
    <row r="171" spans="1:2" x14ac:dyDescent="0.25">
      <c r="A171" t="s">
        <v>232</v>
      </c>
      <c r="B171" t="s">
        <v>332</v>
      </c>
    </row>
    <row r="173" spans="1:2" x14ac:dyDescent="0.25">
      <c r="A173" t="s">
        <v>233</v>
      </c>
      <c r="B173" t="s">
        <v>333</v>
      </c>
    </row>
    <row r="175" spans="1:2" x14ac:dyDescent="0.25">
      <c r="A175" t="s">
        <v>234</v>
      </c>
      <c r="B175" t="s">
        <v>334</v>
      </c>
    </row>
    <row r="177" spans="1:2" x14ac:dyDescent="0.25">
      <c r="A177" t="s">
        <v>235</v>
      </c>
      <c r="B177" t="s">
        <v>335</v>
      </c>
    </row>
    <row r="179" spans="1:2" x14ac:dyDescent="0.25">
      <c r="A179" t="s">
        <v>236</v>
      </c>
      <c r="B179" t="s">
        <v>336</v>
      </c>
    </row>
    <row r="181" spans="1:2" x14ac:dyDescent="0.25">
      <c r="A181" t="s">
        <v>237</v>
      </c>
      <c r="B181" t="s">
        <v>337</v>
      </c>
    </row>
    <row r="183" spans="1:2" x14ac:dyDescent="0.25">
      <c r="A183" t="s">
        <v>238</v>
      </c>
      <c r="B183" t="s">
        <v>338</v>
      </c>
    </row>
    <row r="185" spans="1:2" x14ac:dyDescent="0.25">
      <c r="A185" t="s">
        <v>239</v>
      </c>
      <c r="B185" t="s">
        <v>339</v>
      </c>
    </row>
    <row r="187" spans="1:2" x14ac:dyDescent="0.25">
      <c r="A187" t="s">
        <v>240</v>
      </c>
      <c r="B187" t="s">
        <v>340</v>
      </c>
    </row>
    <row r="189" spans="1:2" x14ac:dyDescent="0.25">
      <c r="A189" t="s">
        <v>241</v>
      </c>
      <c r="B189" t="s">
        <v>341</v>
      </c>
    </row>
    <row r="191" spans="1:2" x14ac:dyDescent="0.25">
      <c r="A191" t="s">
        <v>242</v>
      </c>
      <c r="B191" t="s">
        <v>342</v>
      </c>
    </row>
    <row r="193" spans="1:204" x14ac:dyDescent="0.25">
      <c r="A193" t="s">
        <v>243</v>
      </c>
      <c r="B193" t="s">
        <v>343</v>
      </c>
    </row>
    <row r="195" spans="1:204" x14ac:dyDescent="0.25">
      <c r="A195" t="s">
        <v>244</v>
      </c>
      <c r="B195" t="s">
        <v>344</v>
      </c>
    </row>
    <row r="197" spans="1:204" x14ac:dyDescent="0.25">
      <c r="A197" t="s">
        <v>245</v>
      </c>
      <c r="B197" t="s">
        <v>345</v>
      </c>
    </row>
    <row r="199" spans="1:204" x14ac:dyDescent="0.25">
      <c r="A199" t="s">
        <v>246</v>
      </c>
      <c r="B199" t="s">
        <v>346</v>
      </c>
    </row>
    <row r="201" spans="1:204" x14ac:dyDescent="0.25">
      <c r="GS201" s="6"/>
    </row>
    <row r="203" spans="1:204" x14ac:dyDescent="0.25">
      <c r="A203" s="259" t="s">
        <v>147</v>
      </c>
      <c r="B203" s="259"/>
      <c r="C203" s="259" t="s">
        <v>148</v>
      </c>
      <c r="D203" s="259"/>
      <c r="E203" s="259" t="s">
        <v>149</v>
      </c>
      <c r="F203" s="259"/>
      <c r="G203" s="259" t="s">
        <v>150</v>
      </c>
      <c r="H203" s="259"/>
      <c r="I203" s="259" t="s">
        <v>151</v>
      </c>
      <c r="J203" s="259"/>
      <c r="K203" s="259" t="s">
        <v>152</v>
      </c>
      <c r="L203" s="259"/>
      <c r="M203" s="259" t="s">
        <v>153</v>
      </c>
      <c r="N203" s="259"/>
      <c r="O203" s="259" t="s">
        <v>154</v>
      </c>
      <c r="P203" s="259"/>
      <c r="Q203" s="259" t="s">
        <v>155</v>
      </c>
      <c r="R203" s="259"/>
      <c r="S203" s="259" t="s">
        <v>156</v>
      </c>
      <c r="T203" s="259"/>
      <c r="U203" s="259" t="s">
        <v>157</v>
      </c>
      <c r="V203" s="259"/>
      <c r="W203" s="259" t="s">
        <v>158</v>
      </c>
      <c r="X203" s="259"/>
      <c r="Y203" s="259" t="s">
        <v>159</v>
      </c>
      <c r="Z203" s="259"/>
      <c r="AA203" s="259" t="s">
        <v>160</v>
      </c>
      <c r="AB203" s="259"/>
      <c r="AC203" s="259" t="s">
        <v>161</v>
      </c>
      <c r="AD203" s="259"/>
      <c r="AE203" s="259" t="s">
        <v>162</v>
      </c>
      <c r="AF203" s="259"/>
      <c r="AG203" s="259" t="s">
        <v>163</v>
      </c>
      <c r="AH203" s="259"/>
      <c r="AI203" s="259" t="s">
        <v>164</v>
      </c>
      <c r="AJ203" s="259"/>
      <c r="AK203" s="259" t="s">
        <v>165</v>
      </c>
      <c r="AL203" s="259"/>
      <c r="AM203" s="259" t="s">
        <v>166</v>
      </c>
      <c r="AN203" s="259"/>
      <c r="AO203" s="259" t="s">
        <v>167</v>
      </c>
      <c r="AP203" s="259"/>
      <c r="AQ203" s="259" t="s">
        <v>168</v>
      </c>
      <c r="AR203" s="259"/>
      <c r="AS203" s="259" t="s">
        <v>169</v>
      </c>
      <c r="AT203" s="259"/>
      <c r="AU203" s="259" t="s">
        <v>170</v>
      </c>
      <c r="AV203" s="259"/>
      <c r="AW203" s="259" t="s">
        <v>171</v>
      </c>
      <c r="AX203" s="259"/>
      <c r="AY203" s="259" t="s">
        <v>172</v>
      </c>
      <c r="AZ203" s="259"/>
      <c r="BA203" s="259" t="s">
        <v>173</v>
      </c>
      <c r="BB203" s="259"/>
      <c r="BC203" s="259" t="s">
        <v>174</v>
      </c>
      <c r="BD203" s="259"/>
      <c r="BE203" s="259" t="s">
        <v>175</v>
      </c>
      <c r="BF203" s="259"/>
      <c r="BG203" s="259" t="s">
        <v>176</v>
      </c>
      <c r="BH203" s="259"/>
      <c r="BI203" s="259" t="s">
        <v>177</v>
      </c>
      <c r="BJ203" s="259"/>
      <c r="BK203" s="259" t="s">
        <v>178</v>
      </c>
      <c r="BL203" s="259"/>
      <c r="BM203" s="259" t="s">
        <v>179</v>
      </c>
      <c r="BN203" s="259"/>
      <c r="BO203" s="259" t="s">
        <v>180</v>
      </c>
      <c r="BP203" s="259"/>
      <c r="BQ203" s="259" t="s">
        <v>181</v>
      </c>
      <c r="BR203" s="259"/>
      <c r="BS203" s="259" t="s">
        <v>182</v>
      </c>
      <c r="BT203" s="259"/>
      <c r="BU203" s="259" t="s">
        <v>183</v>
      </c>
      <c r="BV203" s="259"/>
      <c r="BW203" s="259" t="s">
        <v>184</v>
      </c>
      <c r="BX203" s="259"/>
      <c r="BY203" s="259" t="s">
        <v>185</v>
      </c>
      <c r="BZ203" s="259"/>
      <c r="CA203" s="259" t="s">
        <v>186</v>
      </c>
      <c r="CB203" s="259"/>
      <c r="CC203" s="259" t="s">
        <v>187</v>
      </c>
      <c r="CD203" s="259"/>
      <c r="CE203" s="259" t="s">
        <v>188</v>
      </c>
      <c r="CF203" s="259"/>
      <c r="CG203" s="259" t="s">
        <v>189</v>
      </c>
      <c r="CH203" s="259"/>
      <c r="CI203" s="259" t="s">
        <v>190</v>
      </c>
      <c r="CJ203" s="259"/>
      <c r="CK203" s="259" t="s">
        <v>191</v>
      </c>
      <c r="CL203" s="259"/>
      <c r="CM203" s="259" t="s">
        <v>192</v>
      </c>
      <c r="CN203" s="259"/>
      <c r="CO203" s="259" t="s">
        <v>193</v>
      </c>
      <c r="CP203" s="259"/>
      <c r="CQ203" s="259" t="s">
        <v>194</v>
      </c>
      <c r="CR203" s="259"/>
      <c r="CS203" s="259" t="s">
        <v>195</v>
      </c>
      <c r="CT203" s="259"/>
      <c r="CU203" s="259" t="s">
        <v>196</v>
      </c>
      <c r="CV203" s="259"/>
      <c r="CW203" s="259" t="s">
        <v>197</v>
      </c>
      <c r="CX203" s="259"/>
      <c r="CY203" s="259" t="s">
        <v>198</v>
      </c>
      <c r="CZ203" s="259"/>
      <c r="DA203" s="258" t="s">
        <v>199</v>
      </c>
      <c r="DB203" s="258"/>
      <c r="DC203" s="259" t="s">
        <v>200</v>
      </c>
      <c r="DD203" s="259"/>
      <c r="DE203" s="259" t="s">
        <v>201</v>
      </c>
      <c r="DF203" s="259"/>
      <c r="DG203" s="259" t="s">
        <v>202</v>
      </c>
      <c r="DH203" s="259"/>
      <c r="DI203" s="259" t="s">
        <v>203</v>
      </c>
      <c r="DJ203" s="259"/>
      <c r="DK203" s="259" t="s">
        <v>204</v>
      </c>
      <c r="DL203" s="259"/>
      <c r="DM203" s="259" t="s">
        <v>205</v>
      </c>
      <c r="DN203" s="259"/>
      <c r="DO203" s="259" t="s">
        <v>206</v>
      </c>
      <c r="DP203" s="259"/>
      <c r="DQ203" s="259" t="s">
        <v>207</v>
      </c>
      <c r="DR203" s="259"/>
      <c r="DS203" s="259" t="s">
        <v>208</v>
      </c>
      <c r="DT203" s="259"/>
      <c r="DU203" s="259" t="s">
        <v>209</v>
      </c>
      <c r="DV203" s="259"/>
      <c r="DW203" s="259" t="s">
        <v>210</v>
      </c>
      <c r="DX203" s="259"/>
      <c r="DY203" s="259" t="s">
        <v>211</v>
      </c>
      <c r="DZ203" s="259"/>
      <c r="EA203" s="259" t="s">
        <v>212</v>
      </c>
      <c r="EB203" s="259"/>
      <c r="EC203" s="259" t="s">
        <v>213</v>
      </c>
      <c r="ED203" s="259"/>
      <c r="EE203" s="259" t="s">
        <v>214</v>
      </c>
      <c r="EF203" s="259"/>
      <c r="EG203" s="259" t="s">
        <v>215</v>
      </c>
      <c r="EH203" s="259"/>
      <c r="EI203" s="259" t="s">
        <v>216</v>
      </c>
      <c r="EJ203" s="259"/>
      <c r="EK203" s="259" t="s">
        <v>217</v>
      </c>
      <c r="EL203" s="259"/>
      <c r="EM203" s="259" t="s">
        <v>218</v>
      </c>
      <c r="EN203" s="259"/>
      <c r="EO203" s="259" t="s">
        <v>219</v>
      </c>
      <c r="EP203" s="259"/>
      <c r="EQ203" s="259" t="s">
        <v>220</v>
      </c>
      <c r="ER203" s="259"/>
      <c r="ES203" s="259" t="s">
        <v>221</v>
      </c>
      <c r="ET203" s="259"/>
      <c r="EU203" s="259" t="s">
        <v>222</v>
      </c>
      <c r="EV203" s="259"/>
      <c r="EW203" s="259" t="s">
        <v>223</v>
      </c>
      <c r="EX203" s="259"/>
      <c r="EY203" s="259" t="s">
        <v>224</v>
      </c>
      <c r="EZ203" s="259"/>
      <c r="FA203" s="259" t="s">
        <v>225</v>
      </c>
      <c r="FB203" s="259"/>
      <c r="FC203" s="259" t="s">
        <v>226</v>
      </c>
      <c r="FD203" s="259"/>
      <c r="FE203" s="259" t="s">
        <v>227</v>
      </c>
      <c r="FF203" s="259"/>
      <c r="FG203" s="259" t="s">
        <v>228</v>
      </c>
      <c r="FH203" s="259"/>
      <c r="FI203" s="259" t="s">
        <v>229</v>
      </c>
      <c r="FJ203" s="259"/>
      <c r="FK203" s="259" t="s">
        <v>230</v>
      </c>
      <c r="FL203" s="259"/>
      <c r="FM203" s="259" t="s">
        <v>231</v>
      </c>
      <c r="FN203" s="259"/>
      <c r="FO203" s="259" t="s">
        <v>232</v>
      </c>
      <c r="FP203" s="259"/>
      <c r="FQ203" s="259" t="s">
        <v>233</v>
      </c>
      <c r="FR203" s="259"/>
      <c r="FS203" s="259" t="s">
        <v>234</v>
      </c>
      <c r="FT203" s="259"/>
      <c r="FU203" s="259" t="s">
        <v>235</v>
      </c>
      <c r="FV203" s="259"/>
      <c r="FW203" s="259" t="s">
        <v>236</v>
      </c>
      <c r="FX203" s="259"/>
      <c r="FY203" s="259" t="s">
        <v>237</v>
      </c>
      <c r="FZ203" s="259"/>
      <c r="GA203" s="259" t="s">
        <v>238</v>
      </c>
      <c r="GB203" s="259"/>
      <c r="GC203" s="259" t="s">
        <v>239</v>
      </c>
      <c r="GD203" s="259"/>
      <c r="GE203" s="259" t="s">
        <v>240</v>
      </c>
      <c r="GF203" s="259"/>
      <c r="GG203" s="259" t="s">
        <v>241</v>
      </c>
      <c r="GH203" s="259"/>
      <c r="GI203" s="259" t="s">
        <v>242</v>
      </c>
      <c r="GJ203" s="259"/>
      <c r="GK203" s="259" t="s">
        <v>243</v>
      </c>
      <c r="GL203" s="259"/>
      <c r="GM203" s="259" t="s">
        <v>244</v>
      </c>
      <c r="GN203" s="259"/>
      <c r="GO203" s="259" t="s">
        <v>245</v>
      </c>
      <c r="GP203" s="259"/>
      <c r="GQ203" s="259" t="s">
        <v>246</v>
      </c>
      <c r="GR203" s="259"/>
      <c r="GS203" s="258" t="s">
        <v>350</v>
      </c>
      <c r="GT203" s="258"/>
      <c r="GU203" s="258" t="s">
        <v>349</v>
      </c>
      <c r="GV203" s="259"/>
    </row>
    <row r="204" spans="1:204" x14ac:dyDescent="0.25">
      <c r="A204" s="259" t="s">
        <v>247</v>
      </c>
      <c r="B204" s="259"/>
      <c r="C204" s="259" t="s">
        <v>248</v>
      </c>
      <c r="D204" s="259"/>
      <c r="E204" s="259" t="s">
        <v>249</v>
      </c>
      <c r="F204" s="259"/>
      <c r="G204" s="259" t="s">
        <v>250</v>
      </c>
      <c r="H204" s="259"/>
      <c r="I204" s="259" t="s">
        <v>251</v>
      </c>
      <c r="J204" s="259"/>
      <c r="K204" s="259" t="s">
        <v>252</v>
      </c>
      <c r="L204" s="259"/>
      <c r="M204" s="259" t="s">
        <v>253</v>
      </c>
      <c r="N204" s="259"/>
      <c r="O204" s="259" t="s">
        <v>254</v>
      </c>
      <c r="P204" s="259"/>
      <c r="Q204" s="259" t="s">
        <v>255</v>
      </c>
      <c r="R204" s="259"/>
      <c r="S204" s="259" t="s">
        <v>256</v>
      </c>
      <c r="T204" s="259"/>
      <c r="U204" s="259" t="s">
        <v>257</v>
      </c>
      <c r="V204" s="259"/>
      <c r="W204" s="259" t="s">
        <v>258</v>
      </c>
      <c r="X204" s="259"/>
      <c r="Y204" s="259" t="s">
        <v>259</v>
      </c>
      <c r="Z204" s="259"/>
      <c r="AA204" s="259" t="s">
        <v>260</v>
      </c>
      <c r="AB204" s="259"/>
      <c r="AC204" s="259" t="s">
        <v>261</v>
      </c>
      <c r="AD204" s="259"/>
      <c r="AE204" s="259" t="s">
        <v>262</v>
      </c>
      <c r="AF204" s="259"/>
      <c r="AG204" s="259" t="s">
        <v>263</v>
      </c>
      <c r="AH204" s="259"/>
      <c r="AI204" s="259" t="s">
        <v>264</v>
      </c>
      <c r="AJ204" s="259"/>
      <c r="AK204" s="259" t="s">
        <v>265</v>
      </c>
      <c r="AL204" s="259"/>
      <c r="AM204" s="259" t="s">
        <v>266</v>
      </c>
      <c r="AN204" s="259"/>
      <c r="AO204" s="259" t="s">
        <v>267</v>
      </c>
      <c r="AP204" s="259"/>
      <c r="AQ204" s="259" t="s">
        <v>268</v>
      </c>
      <c r="AR204" s="259"/>
      <c r="AS204" s="259" t="s">
        <v>269</v>
      </c>
      <c r="AT204" s="259"/>
      <c r="AU204" s="259" t="s">
        <v>270</v>
      </c>
      <c r="AV204" s="259"/>
      <c r="AW204" s="259" t="s">
        <v>271</v>
      </c>
      <c r="AX204" s="259"/>
      <c r="AY204" s="259" t="s">
        <v>272</v>
      </c>
      <c r="AZ204" s="259"/>
      <c r="BA204" s="259" t="s">
        <v>273</v>
      </c>
      <c r="BB204" s="259"/>
      <c r="BC204" s="259" t="s">
        <v>274</v>
      </c>
      <c r="BD204" s="259"/>
      <c r="BE204" s="259" t="s">
        <v>275</v>
      </c>
      <c r="BF204" s="259"/>
      <c r="BG204" s="259" t="s">
        <v>276</v>
      </c>
      <c r="BH204" s="259"/>
      <c r="BI204" s="259" t="s">
        <v>277</v>
      </c>
      <c r="BJ204" s="259"/>
      <c r="BK204" s="259" t="s">
        <v>278</v>
      </c>
      <c r="BL204" s="259"/>
      <c r="BM204" s="259" t="s">
        <v>279</v>
      </c>
      <c r="BN204" s="259"/>
      <c r="BO204" s="259" t="s">
        <v>280</v>
      </c>
      <c r="BP204" s="259"/>
      <c r="BQ204" s="259" t="s">
        <v>281</v>
      </c>
      <c r="BR204" s="259"/>
      <c r="BS204" s="259" t="s">
        <v>282</v>
      </c>
      <c r="BT204" s="259"/>
      <c r="BU204" s="259" t="s">
        <v>283</v>
      </c>
      <c r="BV204" s="259"/>
      <c r="BW204" s="259" t="s">
        <v>284</v>
      </c>
      <c r="BX204" s="259"/>
      <c r="BY204" s="259" t="s">
        <v>285</v>
      </c>
      <c r="BZ204" s="259"/>
      <c r="CA204" s="259" t="s">
        <v>286</v>
      </c>
      <c r="CB204" s="259"/>
      <c r="CC204" s="259" t="s">
        <v>287</v>
      </c>
      <c r="CD204" s="259"/>
      <c r="CE204" s="259" t="s">
        <v>288</v>
      </c>
      <c r="CF204" s="259"/>
      <c r="CG204" s="259" t="s">
        <v>289</v>
      </c>
      <c r="CH204" s="259"/>
      <c r="CI204" s="259" t="s">
        <v>290</v>
      </c>
      <c r="CJ204" s="259"/>
      <c r="CK204" s="259" t="s">
        <v>291</v>
      </c>
      <c r="CL204" s="259"/>
      <c r="CM204" s="259" t="s">
        <v>292</v>
      </c>
      <c r="CN204" s="259"/>
      <c r="CO204" s="259" t="s">
        <v>293</v>
      </c>
      <c r="CP204" s="259"/>
      <c r="CQ204" s="259" t="s">
        <v>294</v>
      </c>
      <c r="CR204" s="259"/>
      <c r="CS204" s="259" t="s">
        <v>295</v>
      </c>
      <c r="CT204" s="259"/>
      <c r="CU204" s="259" t="s">
        <v>296</v>
      </c>
      <c r="CV204" s="259"/>
      <c r="CW204" s="259" t="s">
        <v>297</v>
      </c>
      <c r="CX204" s="259"/>
      <c r="CY204" s="259" t="s">
        <v>298</v>
      </c>
      <c r="CZ204" s="259"/>
      <c r="DA204" s="259" t="s">
        <v>299</v>
      </c>
      <c r="DB204" s="259"/>
      <c r="DC204" s="259" t="s">
        <v>300</v>
      </c>
      <c r="DD204" s="259"/>
      <c r="DE204" s="259" t="s">
        <v>301</v>
      </c>
      <c r="DF204" s="259"/>
      <c r="DG204" s="259" t="s">
        <v>302</v>
      </c>
      <c r="DH204" s="259"/>
      <c r="DI204" s="259" t="s">
        <v>303</v>
      </c>
      <c r="DJ204" s="259"/>
      <c r="DK204" s="259" t="s">
        <v>304</v>
      </c>
      <c r="DL204" s="259"/>
      <c r="DM204" s="259" t="s">
        <v>305</v>
      </c>
      <c r="DN204" s="259"/>
      <c r="DO204" s="259" t="s">
        <v>306</v>
      </c>
      <c r="DP204" s="259"/>
      <c r="DQ204" s="259" t="s">
        <v>307</v>
      </c>
      <c r="DR204" s="259"/>
      <c r="DS204" s="259" t="s">
        <v>308</v>
      </c>
      <c r="DT204" s="259"/>
      <c r="DU204" s="259" t="s">
        <v>309</v>
      </c>
      <c r="DV204" s="259"/>
      <c r="DW204" s="259" t="s">
        <v>310</v>
      </c>
      <c r="DX204" s="259"/>
      <c r="DY204" s="259" t="s">
        <v>311</v>
      </c>
      <c r="DZ204" s="259"/>
      <c r="EA204" s="259" t="s">
        <v>312</v>
      </c>
      <c r="EB204" s="259"/>
      <c r="EC204" s="259" t="s">
        <v>313</v>
      </c>
      <c r="ED204" s="259"/>
      <c r="EE204" s="259" t="s">
        <v>314</v>
      </c>
      <c r="EF204" s="259"/>
      <c r="EG204" s="259" t="s">
        <v>315</v>
      </c>
      <c r="EH204" s="259"/>
      <c r="EI204" s="259" t="s">
        <v>316</v>
      </c>
      <c r="EJ204" s="259"/>
      <c r="EK204" s="259" t="s">
        <v>317</v>
      </c>
      <c r="EL204" s="259"/>
      <c r="EM204" s="259" t="s">
        <v>318</v>
      </c>
      <c r="EN204" s="259"/>
      <c r="EO204" s="259" t="s">
        <v>319</v>
      </c>
      <c r="EP204" s="259"/>
      <c r="EQ204" s="259" t="s">
        <v>320</v>
      </c>
      <c r="ER204" s="259"/>
      <c r="ES204" s="259" t="s">
        <v>321</v>
      </c>
      <c r="ET204" s="259"/>
      <c r="EU204" s="259" t="s">
        <v>322</v>
      </c>
      <c r="EV204" s="259"/>
      <c r="EW204" s="259" t="s">
        <v>323</v>
      </c>
      <c r="EX204" s="259"/>
      <c r="EY204" s="259" t="s">
        <v>324</v>
      </c>
      <c r="EZ204" s="259"/>
      <c r="FA204" s="259" t="s">
        <v>325</v>
      </c>
      <c r="FB204" s="259"/>
      <c r="FC204" s="259" t="s">
        <v>326</v>
      </c>
      <c r="FD204" s="259"/>
      <c r="FE204" s="259" t="s">
        <v>327</v>
      </c>
      <c r="FF204" s="259"/>
      <c r="FG204" s="259" t="s">
        <v>328</v>
      </c>
      <c r="FH204" s="259"/>
      <c r="FI204" s="259" t="s">
        <v>329</v>
      </c>
      <c r="FJ204" s="259"/>
      <c r="FK204" s="259" t="s">
        <v>330</v>
      </c>
      <c r="FL204" s="259"/>
      <c r="FM204" s="259" t="s">
        <v>331</v>
      </c>
      <c r="FN204" s="259"/>
      <c r="FO204" s="259" t="s">
        <v>332</v>
      </c>
      <c r="FP204" s="259"/>
      <c r="FQ204" s="259" t="s">
        <v>333</v>
      </c>
      <c r="FR204" s="259"/>
      <c r="FS204" s="259" t="s">
        <v>334</v>
      </c>
      <c r="FT204" s="259"/>
      <c r="FU204" s="259" t="s">
        <v>335</v>
      </c>
      <c r="FV204" s="259"/>
      <c r="FW204" s="259" t="s">
        <v>336</v>
      </c>
      <c r="FX204" s="259"/>
      <c r="FY204" s="259" t="s">
        <v>337</v>
      </c>
      <c r="FZ204" s="259"/>
      <c r="GA204" s="259" t="s">
        <v>338</v>
      </c>
      <c r="GB204" s="259"/>
      <c r="GC204" s="259" t="s">
        <v>339</v>
      </c>
      <c r="GD204" s="259"/>
      <c r="GE204" s="259" t="s">
        <v>340</v>
      </c>
      <c r="GF204" s="259"/>
      <c r="GG204" s="259" t="s">
        <v>341</v>
      </c>
      <c r="GH204" s="259"/>
      <c r="GI204" s="259" t="s">
        <v>342</v>
      </c>
      <c r="GJ204" s="259"/>
      <c r="GK204" s="259" t="s">
        <v>343</v>
      </c>
      <c r="GL204" s="259"/>
      <c r="GM204" s="259" t="s">
        <v>344</v>
      </c>
      <c r="GN204" s="259"/>
      <c r="GO204" s="259" t="s">
        <v>345</v>
      </c>
      <c r="GP204" s="259"/>
      <c r="GQ204" s="259" t="s">
        <v>346</v>
      </c>
      <c r="GR204" s="259"/>
      <c r="GS204" s="258" t="s">
        <v>351</v>
      </c>
      <c r="GT204" s="258"/>
      <c r="GU204" s="258" t="s">
        <v>349</v>
      </c>
      <c r="GV204" s="259"/>
    </row>
    <row r="206" spans="1:204" x14ac:dyDescent="0.25">
      <c r="GS206" s="259"/>
      <c r="GT206" s="259"/>
    </row>
    <row r="207" spans="1:204" x14ac:dyDescent="0.25">
      <c r="GS207" s="259"/>
      <c r="GT207" s="259"/>
    </row>
  </sheetData>
  <mergeCells count="206">
    <mergeCell ref="A203:B203"/>
    <mergeCell ref="A204:B204"/>
    <mergeCell ref="C203:D203"/>
    <mergeCell ref="E203:F203"/>
    <mergeCell ref="G203:H203"/>
    <mergeCell ref="I203:J203"/>
    <mergeCell ref="I204:J204"/>
    <mergeCell ref="G204:H204"/>
    <mergeCell ref="E204:F204"/>
    <mergeCell ref="C204:D204"/>
    <mergeCell ref="K203:L203"/>
    <mergeCell ref="M203:N203"/>
    <mergeCell ref="O203:P203"/>
    <mergeCell ref="Q203:R203"/>
    <mergeCell ref="S203:T203"/>
    <mergeCell ref="U203:V203"/>
    <mergeCell ref="W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AQ204:AR204"/>
    <mergeCell ref="AO204:AP204"/>
    <mergeCell ref="AM204:AN204"/>
    <mergeCell ref="AK204:AL204"/>
    <mergeCell ref="AI204:AJ204"/>
    <mergeCell ref="AG204:AH204"/>
    <mergeCell ref="AE204:AF204"/>
    <mergeCell ref="AC204:AD204"/>
    <mergeCell ref="AA204:AB204"/>
    <mergeCell ref="Y204:Z204"/>
    <mergeCell ref="W204:X204"/>
    <mergeCell ref="U204:V204"/>
    <mergeCell ref="S204:T204"/>
    <mergeCell ref="Q204:R204"/>
    <mergeCell ref="O204:P204"/>
    <mergeCell ref="M204:N204"/>
    <mergeCell ref="K204:L204"/>
    <mergeCell ref="AS203:AT203"/>
    <mergeCell ref="AU203:AV203"/>
    <mergeCell ref="AW203:AX203"/>
    <mergeCell ref="AY203:AZ203"/>
    <mergeCell ref="BA203:BB203"/>
    <mergeCell ref="BC203:BD203"/>
    <mergeCell ref="BE203:BF203"/>
    <mergeCell ref="BG203:BH203"/>
    <mergeCell ref="BI203:BJ203"/>
    <mergeCell ref="BK203:BL203"/>
    <mergeCell ref="BM203:BN203"/>
    <mergeCell ref="BO203:BP203"/>
    <mergeCell ref="BQ203:BR203"/>
    <mergeCell ref="BS203:BT203"/>
    <mergeCell ref="BU203:BV203"/>
    <mergeCell ref="BW203:BX203"/>
    <mergeCell ref="BY203:BZ203"/>
    <mergeCell ref="CA203:CB203"/>
    <mergeCell ref="CC203:CD203"/>
    <mergeCell ref="CE203:CF203"/>
    <mergeCell ref="CG203:CH203"/>
    <mergeCell ref="CI203:CJ203"/>
    <mergeCell ref="CK203:CL203"/>
    <mergeCell ref="CM203:CN203"/>
    <mergeCell ref="CO203:CP203"/>
    <mergeCell ref="CQ203:CR203"/>
    <mergeCell ref="CS203:CT203"/>
    <mergeCell ref="CU203:CV203"/>
    <mergeCell ref="CW203:CX203"/>
    <mergeCell ref="CY203:CZ203"/>
    <mergeCell ref="DA203:DB203"/>
    <mergeCell ref="DC203:DD203"/>
    <mergeCell ref="DE203:DF203"/>
    <mergeCell ref="DG203:DH203"/>
    <mergeCell ref="DI203:DJ203"/>
    <mergeCell ref="DK203:DL203"/>
    <mergeCell ref="DM203:DN203"/>
    <mergeCell ref="DO203:DP203"/>
    <mergeCell ref="DQ203:DR203"/>
    <mergeCell ref="DS203:DT203"/>
    <mergeCell ref="DU203:DV203"/>
    <mergeCell ref="DW203:DX203"/>
    <mergeCell ref="DY203:DZ203"/>
    <mergeCell ref="EA203:EB203"/>
    <mergeCell ref="EC203:ED203"/>
    <mergeCell ref="EE203:EF203"/>
    <mergeCell ref="EG203:EH203"/>
    <mergeCell ref="EI203:EJ203"/>
    <mergeCell ref="EK203:EL203"/>
    <mergeCell ref="EM203:EN203"/>
    <mergeCell ref="EO203:EP203"/>
    <mergeCell ref="EQ203:ER203"/>
    <mergeCell ref="ES203:ET203"/>
    <mergeCell ref="EU203:EV203"/>
    <mergeCell ref="EW203:EX203"/>
    <mergeCell ref="EY203:EZ203"/>
    <mergeCell ref="FA203:FB203"/>
    <mergeCell ref="FC203:FD203"/>
    <mergeCell ref="FE203:FF203"/>
    <mergeCell ref="FG203:FH203"/>
    <mergeCell ref="FI203:FJ203"/>
    <mergeCell ref="FK203:FL203"/>
    <mergeCell ref="FM203:FN203"/>
    <mergeCell ref="FO203:FP203"/>
    <mergeCell ref="FQ203:FR203"/>
    <mergeCell ref="FS203:FT203"/>
    <mergeCell ref="FU203:FV203"/>
    <mergeCell ref="FW203:FX203"/>
    <mergeCell ref="FY203:FZ203"/>
    <mergeCell ref="GA203:GB203"/>
    <mergeCell ref="GC203:GD203"/>
    <mergeCell ref="GE203:GF203"/>
    <mergeCell ref="GG203:GH203"/>
    <mergeCell ref="GI203:GJ203"/>
    <mergeCell ref="GK203:GL203"/>
    <mergeCell ref="GM203:GN203"/>
    <mergeCell ref="GO203:GP203"/>
    <mergeCell ref="GQ203:GR203"/>
    <mergeCell ref="GQ204:GR204"/>
    <mergeCell ref="GO204:GP204"/>
    <mergeCell ref="GM204:GN204"/>
    <mergeCell ref="GK204:GL204"/>
    <mergeCell ref="GI204:GJ204"/>
    <mergeCell ref="GG204:GH204"/>
    <mergeCell ref="GE204:GF204"/>
    <mergeCell ref="GC204:GD204"/>
    <mergeCell ref="GA204:GB204"/>
    <mergeCell ref="FY204:FZ204"/>
    <mergeCell ref="FW204:FX204"/>
    <mergeCell ref="FU204:FV204"/>
    <mergeCell ref="FS204:FT204"/>
    <mergeCell ref="FQ204:FR204"/>
    <mergeCell ref="FO204:FP204"/>
    <mergeCell ref="FM204:FN204"/>
    <mergeCell ref="FK204:FL204"/>
    <mergeCell ref="FI204:FJ204"/>
    <mergeCell ref="FG204:FH204"/>
    <mergeCell ref="FE204:FF204"/>
    <mergeCell ref="FC204:FD204"/>
    <mergeCell ref="FA204:FB204"/>
    <mergeCell ref="EY204:EZ204"/>
    <mergeCell ref="EW204:EX204"/>
    <mergeCell ref="EU204:EV204"/>
    <mergeCell ref="ES204:ET204"/>
    <mergeCell ref="EQ204:ER204"/>
    <mergeCell ref="EO204:EP204"/>
    <mergeCell ref="EM204:EN204"/>
    <mergeCell ref="EK204:EL204"/>
    <mergeCell ref="EI204:EJ204"/>
    <mergeCell ref="EG204:EH204"/>
    <mergeCell ref="EE204:EF204"/>
    <mergeCell ref="CY204:CZ204"/>
    <mergeCell ref="CW204:CX204"/>
    <mergeCell ref="CU204:CV204"/>
    <mergeCell ref="EC204:ED204"/>
    <mergeCell ref="EA204:EB204"/>
    <mergeCell ref="DY204:DZ204"/>
    <mergeCell ref="DW204:DX204"/>
    <mergeCell ref="DU204:DV204"/>
    <mergeCell ref="DS204:DT204"/>
    <mergeCell ref="DQ204:DR204"/>
    <mergeCell ref="DO204:DP204"/>
    <mergeCell ref="DM204:DN204"/>
    <mergeCell ref="BC204:BD204"/>
    <mergeCell ref="BA204:BB204"/>
    <mergeCell ref="AY204:AZ204"/>
    <mergeCell ref="AW204:AX204"/>
    <mergeCell ref="AU204:AV204"/>
    <mergeCell ref="AS204:AT204"/>
    <mergeCell ref="CA204:CB204"/>
    <mergeCell ref="BY204:BZ204"/>
    <mergeCell ref="BW204:BX204"/>
    <mergeCell ref="BU204:BV204"/>
    <mergeCell ref="BS204:BT204"/>
    <mergeCell ref="BQ204:BR204"/>
    <mergeCell ref="BO204:BP204"/>
    <mergeCell ref="BM204:BN204"/>
    <mergeCell ref="BK204:BL204"/>
    <mergeCell ref="GS203:GT203"/>
    <mergeCell ref="GS204:GT204"/>
    <mergeCell ref="GU203:GV203"/>
    <mergeCell ref="GU204:GV204"/>
    <mergeCell ref="GS206:GT206"/>
    <mergeCell ref="GS207:GT207"/>
    <mergeCell ref="BI204:BJ204"/>
    <mergeCell ref="BG204:BH204"/>
    <mergeCell ref="BE204:BF204"/>
    <mergeCell ref="CS204:CT204"/>
    <mergeCell ref="CQ204:CR204"/>
    <mergeCell ref="CO204:CP204"/>
    <mergeCell ref="CM204:CN204"/>
    <mergeCell ref="CK204:CL204"/>
    <mergeCell ref="CI204:CJ204"/>
    <mergeCell ref="CG204:CH204"/>
    <mergeCell ref="CE204:CF204"/>
    <mergeCell ref="CC204:CD204"/>
    <mergeCell ref="DK204:DL204"/>
    <mergeCell ref="DI204:DJ204"/>
    <mergeCell ref="DG204:DH204"/>
    <mergeCell ref="DE204:DF204"/>
    <mergeCell ref="DC204:DD204"/>
    <mergeCell ref="DA204:DB2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W454"/>
  <sheetViews>
    <sheetView workbookViewId="0">
      <selection activeCell="E137" sqref="E137"/>
    </sheetView>
  </sheetViews>
  <sheetFormatPr defaultRowHeight="15" x14ac:dyDescent="0.25"/>
  <cols>
    <col min="1" max="1" width="36" customWidth="1"/>
    <col min="2" max="2" width="22.140625" customWidth="1"/>
  </cols>
  <sheetData>
    <row r="1" spans="1:12" x14ac:dyDescent="0.25">
      <c r="A1" s="6" t="s">
        <v>362</v>
      </c>
      <c r="D1" t="str">
        <f>CONCATENATE(A1,B1)</f>
        <v xml:space="preserve">A </v>
      </c>
      <c r="F1" s="6" t="s">
        <v>352</v>
      </c>
      <c r="G1">
        <v>16</v>
      </c>
      <c r="H1" t="str">
        <f>CONCATENATE(F1,G1)</f>
        <v>A16</v>
      </c>
    </row>
    <row r="2" spans="1:12" x14ac:dyDescent="0.25">
      <c r="A2" s="6" t="s">
        <v>363</v>
      </c>
      <c r="B2" t="s">
        <v>359</v>
      </c>
      <c r="D2" t="str">
        <f t="shared" ref="D2:D65" si="0">CONCATENATE(A2,B2)</f>
        <v xml:space="preserve">B  </v>
      </c>
      <c r="F2" t="s">
        <v>353</v>
      </c>
      <c r="G2">
        <v>16</v>
      </c>
      <c r="H2" t="str">
        <f t="shared" ref="H2:H65" si="1">CONCATENATE(F2,G2)</f>
        <v>B16</v>
      </c>
    </row>
    <row r="3" spans="1:12" x14ac:dyDescent="0.25">
      <c r="A3" s="6" t="s">
        <v>364</v>
      </c>
      <c r="B3" t="s">
        <v>359</v>
      </c>
      <c r="D3" t="str">
        <f t="shared" si="0"/>
        <v xml:space="preserve">C  </v>
      </c>
      <c r="F3" t="s">
        <v>354</v>
      </c>
      <c r="G3">
        <v>16</v>
      </c>
      <c r="H3" t="str">
        <f t="shared" si="1"/>
        <v>C16</v>
      </c>
    </row>
    <row r="4" spans="1:12" x14ac:dyDescent="0.25">
      <c r="A4" s="6" t="s">
        <v>365</v>
      </c>
      <c r="B4" t="s">
        <v>359</v>
      </c>
      <c r="D4" t="str">
        <f t="shared" si="0"/>
        <v xml:space="preserve">D  </v>
      </c>
      <c r="F4" t="s">
        <v>355</v>
      </c>
      <c r="G4">
        <v>16</v>
      </c>
      <c r="H4" t="str">
        <f t="shared" si="1"/>
        <v>D16</v>
      </c>
    </row>
    <row r="5" spans="1:12" x14ac:dyDescent="0.25">
      <c r="A5" s="6" t="s">
        <v>366</v>
      </c>
      <c r="B5" t="s">
        <v>359</v>
      </c>
      <c r="D5" t="str">
        <f t="shared" si="0"/>
        <v xml:space="preserve">E  </v>
      </c>
      <c r="F5" t="s">
        <v>356</v>
      </c>
      <c r="G5">
        <v>16</v>
      </c>
      <c r="H5" t="str">
        <f t="shared" si="1"/>
        <v>E16</v>
      </c>
    </row>
    <row r="6" spans="1:12" x14ac:dyDescent="0.25">
      <c r="A6" s="6" t="s">
        <v>367</v>
      </c>
      <c r="B6" t="s">
        <v>359</v>
      </c>
      <c r="D6" t="str">
        <f t="shared" si="0"/>
        <v xml:space="preserve">F  </v>
      </c>
      <c r="F6" t="s">
        <v>357</v>
      </c>
      <c r="G6">
        <v>16</v>
      </c>
      <c r="H6" t="str">
        <f t="shared" si="1"/>
        <v>F16</v>
      </c>
    </row>
    <row r="7" spans="1:12" x14ac:dyDescent="0.25">
      <c r="A7" s="6" t="s">
        <v>368</v>
      </c>
      <c r="B7" t="s">
        <v>359</v>
      </c>
      <c r="D7" t="str">
        <f t="shared" si="0"/>
        <v xml:space="preserve">G  </v>
      </c>
      <c r="F7" t="s">
        <v>358</v>
      </c>
      <c r="G7">
        <v>16</v>
      </c>
      <c r="H7" t="str">
        <f t="shared" si="1"/>
        <v>G16</v>
      </c>
    </row>
    <row r="8" spans="1:12" x14ac:dyDescent="0.25">
      <c r="A8" t="s">
        <v>369</v>
      </c>
      <c r="B8" t="s">
        <v>359</v>
      </c>
      <c r="D8" t="str">
        <f t="shared" si="0"/>
        <v xml:space="preserve">H  </v>
      </c>
      <c r="F8" t="s">
        <v>387</v>
      </c>
      <c r="G8">
        <v>16</v>
      </c>
      <c r="H8" t="str">
        <f t="shared" si="1"/>
        <v>H16</v>
      </c>
    </row>
    <row r="9" spans="1:12" x14ac:dyDescent="0.25">
      <c r="A9" t="s">
        <v>370</v>
      </c>
      <c r="B9" t="s">
        <v>359</v>
      </c>
      <c r="D9" t="str">
        <f t="shared" si="0"/>
        <v xml:space="preserve">I  </v>
      </c>
      <c r="F9" t="s">
        <v>394</v>
      </c>
      <c r="G9">
        <v>16</v>
      </c>
      <c r="H9" t="str">
        <f t="shared" si="1"/>
        <v>I16</v>
      </c>
    </row>
    <row r="10" spans="1:12" x14ac:dyDescent="0.25">
      <c r="A10" t="s">
        <v>371</v>
      </c>
      <c r="B10" t="s">
        <v>359</v>
      </c>
      <c r="D10" t="str">
        <f t="shared" si="0"/>
        <v xml:space="preserve">J  </v>
      </c>
      <c r="F10" t="s">
        <v>395</v>
      </c>
      <c r="G10">
        <v>16</v>
      </c>
      <c r="H10" t="str">
        <f t="shared" si="1"/>
        <v>J16</v>
      </c>
    </row>
    <row r="11" spans="1:12" x14ac:dyDescent="0.25">
      <c r="A11" t="s">
        <v>372</v>
      </c>
      <c r="B11" t="s">
        <v>359</v>
      </c>
      <c r="D11" t="str">
        <f t="shared" si="0"/>
        <v xml:space="preserve">K  </v>
      </c>
      <c r="F11" t="s">
        <v>396</v>
      </c>
      <c r="G11">
        <v>16</v>
      </c>
      <c r="H11" t="str">
        <f t="shared" si="1"/>
        <v>K16</v>
      </c>
    </row>
    <row r="12" spans="1:12" x14ac:dyDescent="0.25">
      <c r="A12" t="s">
        <v>373</v>
      </c>
      <c r="B12" t="s">
        <v>359</v>
      </c>
      <c r="D12" t="str">
        <f t="shared" si="0"/>
        <v xml:space="preserve">L  </v>
      </c>
      <c r="F12" t="s">
        <v>397</v>
      </c>
      <c r="G12">
        <v>16</v>
      </c>
      <c r="H12" t="str">
        <f t="shared" si="1"/>
        <v>L16</v>
      </c>
    </row>
    <row r="13" spans="1:12" x14ac:dyDescent="0.25">
      <c r="A13" t="s">
        <v>374</v>
      </c>
      <c r="B13" t="s">
        <v>359</v>
      </c>
      <c r="D13" t="str">
        <f t="shared" si="0"/>
        <v xml:space="preserve">M  </v>
      </c>
      <c r="F13" t="s">
        <v>398</v>
      </c>
      <c r="G13">
        <v>16</v>
      </c>
      <c r="H13" t="str">
        <f t="shared" si="1"/>
        <v>M16</v>
      </c>
      <c r="J13" s="6" t="s">
        <v>913</v>
      </c>
      <c r="K13" s="6" t="s">
        <v>146</v>
      </c>
      <c r="L13" t="str">
        <f>CONCATENATE(K13,J13,H13)</f>
        <v>='Depr&amp;Use Allow'!M16</v>
      </c>
    </row>
    <row r="14" spans="1:12" x14ac:dyDescent="0.25">
      <c r="A14" t="s">
        <v>375</v>
      </c>
      <c r="B14" t="s">
        <v>359</v>
      </c>
      <c r="D14" t="str">
        <f t="shared" si="0"/>
        <v xml:space="preserve">N  </v>
      </c>
      <c r="F14" t="s">
        <v>399</v>
      </c>
      <c r="G14">
        <v>16</v>
      </c>
      <c r="H14" t="str">
        <f t="shared" si="1"/>
        <v>N16</v>
      </c>
    </row>
    <row r="15" spans="1:12" x14ac:dyDescent="0.25">
      <c r="A15" t="s">
        <v>376</v>
      </c>
      <c r="B15" t="s">
        <v>359</v>
      </c>
      <c r="D15" t="str">
        <f t="shared" si="0"/>
        <v xml:space="preserve">O  </v>
      </c>
      <c r="F15" t="s">
        <v>400</v>
      </c>
      <c r="G15">
        <v>16</v>
      </c>
      <c r="H15" t="str">
        <f t="shared" si="1"/>
        <v>O16</v>
      </c>
      <c r="J15" s="6" t="s">
        <v>913</v>
      </c>
      <c r="K15" s="6" t="s">
        <v>146</v>
      </c>
      <c r="L15" t="str">
        <f>CONCATENATE(K15,J15,H15)</f>
        <v>='Depr&amp;Use Allow'!O16</v>
      </c>
    </row>
    <row r="16" spans="1:12" x14ac:dyDescent="0.25">
      <c r="A16" t="s">
        <v>377</v>
      </c>
      <c r="B16" t="s">
        <v>359</v>
      </c>
      <c r="D16" t="str">
        <f t="shared" si="0"/>
        <v xml:space="preserve">P  </v>
      </c>
      <c r="F16" t="s">
        <v>401</v>
      </c>
      <c r="G16">
        <v>16</v>
      </c>
      <c r="H16" t="str">
        <f t="shared" si="1"/>
        <v>P16</v>
      </c>
    </row>
    <row r="17" spans="1:12" x14ac:dyDescent="0.25">
      <c r="A17" t="s">
        <v>378</v>
      </c>
      <c r="B17" t="s">
        <v>359</v>
      </c>
      <c r="D17" t="str">
        <f t="shared" si="0"/>
        <v xml:space="preserve">Q  </v>
      </c>
      <c r="F17" t="s">
        <v>402</v>
      </c>
      <c r="G17">
        <v>16</v>
      </c>
      <c r="H17" t="str">
        <f t="shared" si="1"/>
        <v>Q16</v>
      </c>
      <c r="J17" s="6" t="s">
        <v>913</v>
      </c>
      <c r="K17" s="6" t="s">
        <v>146</v>
      </c>
      <c r="L17" t="str">
        <f>CONCATENATE(K17,J17,H17)</f>
        <v>='Depr&amp;Use Allow'!Q16</v>
      </c>
    </row>
    <row r="18" spans="1:12" x14ac:dyDescent="0.25">
      <c r="A18" t="s">
        <v>379</v>
      </c>
      <c r="B18" t="s">
        <v>359</v>
      </c>
      <c r="D18" t="str">
        <f t="shared" si="0"/>
        <v xml:space="preserve">R  </v>
      </c>
      <c r="F18" t="s">
        <v>403</v>
      </c>
      <c r="G18">
        <v>16</v>
      </c>
      <c r="H18" t="str">
        <f t="shared" si="1"/>
        <v>R16</v>
      </c>
    </row>
    <row r="19" spans="1:12" x14ac:dyDescent="0.25">
      <c r="A19" t="s">
        <v>380</v>
      </c>
      <c r="B19" t="s">
        <v>359</v>
      </c>
      <c r="D19" t="str">
        <f t="shared" si="0"/>
        <v xml:space="preserve">S  </v>
      </c>
      <c r="F19" t="s">
        <v>404</v>
      </c>
      <c r="G19">
        <v>16</v>
      </c>
      <c r="H19" t="str">
        <f t="shared" si="1"/>
        <v>S16</v>
      </c>
      <c r="J19" s="6" t="s">
        <v>913</v>
      </c>
      <c r="K19" s="6" t="s">
        <v>146</v>
      </c>
      <c r="L19" t="str">
        <f>CONCATENATE(K19,J19,H19)</f>
        <v>='Depr&amp;Use Allow'!S16</v>
      </c>
    </row>
    <row r="20" spans="1:12" x14ac:dyDescent="0.25">
      <c r="A20" t="s">
        <v>381</v>
      </c>
      <c r="B20" t="s">
        <v>359</v>
      </c>
      <c r="D20" t="str">
        <f t="shared" si="0"/>
        <v xml:space="preserve">T  </v>
      </c>
      <c r="F20" t="s">
        <v>405</v>
      </c>
      <c r="G20">
        <v>16</v>
      </c>
      <c r="H20" t="str">
        <f t="shared" si="1"/>
        <v>T16</v>
      </c>
    </row>
    <row r="21" spans="1:12" x14ac:dyDescent="0.25">
      <c r="A21" t="s">
        <v>382</v>
      </c>
      <c r="B21" t="s">
        <v>359</v>
      </c>
      <c r="D21" t="str">
        <f t="shared" si="0"/>
        <v xml:space="preserve">U  </v>
      </c>
      <c r="F21" t="s">
        <v>406</v>
      </c>
      <c r="G21">
        <v>16</v>
      </c>
      <c r="H21" t="str">
        <f t="shared" si="1"/>
        <v>U16</v>
      </c>
      <c r="J21" s="6" t="s">
        <v>913</v>
      </c>
      <c r="K21" s="6" t="s">
        <v>146</v>
      </c>
      <c r="L21" t="str">
        <f>CONCATENATE(K21,J21,H21)</f>
        <v>='Depr&amp;Use Allow'!U16</v>
      </c>
    </row>
    <row r="22" spans="1:12" x14ac:dyDescent="0.25">
      <c r="A22" t="s">
        <v>383</v>
      </c>
      <c r="B22" t="s">
        <v>360</v>
      </c>
      <c r="D22" t="str">
        <f t="shared" si="0"/>
        <v xml:space="preserve">V   </v>
      </c>
      <c r="F22" t="s">
        <v>407</v>
      </c>
      <c r="G22">
        <v>16</v>
      </c>
      <c r="H22" t="str">
        <f t="shared" si="1"/>
        <v>V16</v>
      </c>
    </row>
    <row r="23" spans="1:12" x14ac:dyDescent="0.25">
      <c r="A23" t="s">
        <v>384</v>
      </c>
      <c r="B23" t="s">
        <v>359</v>
      </c>
      <c r="D23" t="str">
        <f t="shared" si="0"/>
        <v xml:space="preserve">W  </v>
      </c>
      <c r="F23" t="s">
        <v>408</v>
      </c>
      <c r="G23">
        <v>16</v>
      </c>
      <c r="H23" t="str">
        <f t="shared" si="1"/>
        <v>W16</v>
      </c>
      <c r="J23" s="6" t="s">
        <v>913</v>
      </c>
      <c r="K23" s="6" t="s">
        <v>146</v>
      </c>
      <c r="L23" t="str">
        <f>CONCATENATE(K23,J23,H23)</f>
        <v>='Depr&amp;Use Allow'!W16</v>
      </c>
    </row>
    <row r="24" spans="1:12" x14ac:dyDescent="0.25">
      <c r="A24" t="s">
        <v>385</v>
      </c>
      <c r="B24" t="s">
        <v>359</v>
      </c>
      <c r="D24" t="str">
        <f t="shared" si="0"/>
        <v xml:space="preserve">X  </v>
      </c>
      <c r="F24" t="s">
        <v>409</v>
      </c>
      <c r="G24">
        <v>16</v>
      </c>
      <c r="H24" t="str">
        <f t="shared" si="1"/>
        <v>X16</v>
      </c>
    </row>
    <row r="25" spans="1:12" x14ac:dyDescent="0.25">
      <c r="A25" t="s">
        <v>386</v>
      </c>
      <c r="D25" t="str">
        <f t="shared" si="0"/>
        <v xml:space="preserve">Y </v>
      </c>
      <c r="F25" t="s">
        <v>410</v>
      </c>
      <c r="G25">
        <v>16</v>
      </c>
      <c r="H25" t="str">
        <f t="shared" si="1"/>
        <v>Y16</v>
      </c>
      <c r="J25" s="6" t="s">
        <v>913</v>
      </c>
      <c r="K25" s="6" t="s">
        <v>146</v>
      </c>
      <c r="L25" t="str">
        <f>CONCATENATE(K25,J25,H25)</f>
        <v>='Depr&amp;Use Allow'!Y16</v>
      </c>
    </row>
    <row r="26" spans="1:12" x14ac:dyDescent="0.25">
      <c r="A26" t="s">
        <v>361</v>
      </c>
      <c r="D26" t="str">
        <f t="shared" si="0"/>
        <v>Z</v>
      </c>
      <c r="F26" t="s">
        <v>361</v>
      </c>
      <c r="G26">
        <v>16</v>
      </c>
      <c r="H26" t="str">
        <f t="shared" si="1"/>
        <v>Z16</v>
      </c>
    </row>
    <row r="27" spans="1:12" x14ac:dyDescent="0.25">
      <c r="A27" s="6" t="s">
        <v>362</v>
      </c>
      <c r="B27" s="6" t="s">
        <v>362</v>
      </c>
      <c r="D27" t="str">
        <f t="shared" si="0"/>
        <v xml:space="preserve">A A </v>
      </c>
      <c r="F27" t="s">
        <v>411</v>
      </c>
      <c r="G27">
        <v>16</v>
      </c>
      <c r="H27" t="str">
        <f t="shared" si="1"/>
        <v>AA16</v>
      </c>
      <c r="J27" s="6" t="s">
        <v>913</v>
      </c>
      <c r="K27" s="6" t="s">
        <v>146</v>
      </c>
      <c r="L27" t="str">
        <f>CONCATENATE(K27,J27,H27)</f>
        <v>='Depr&amp;Use Allow'!AA16</v>
      </c>
    </row>
    <row r="28" spans="1:12" x14ac:dyDescent="0.25">
      <c r="A28" s="6" t="s">
        <v>362</v>
      </c>
      <c r="B28" s="6" t="s">
        <v>363</v>
      </c>
      <c r="D28" t="str">
        <f t="shared" si="0"/>
        <v xml:space="preserve">A B </v>
      </c>
      <c r="F28" t="s">
        <v>412</v>
      </c>
      <c r="G28">
        <v>16</v>
      </c>
      <c r="H28" t="str">
        <f t="shared" si="1"/>
        <v>AB16</v>
      </c>
    </row>
    <row r="29" spans="1:12" x14ac:dyDescent="0.25">
      <c r="A29" s="6" t="s">
        <v>362</v>
      </c>
      <c r="B29" s="6" t="s">
        <v>364</v>
      </c>
      <c r="D29" t="str">
        <f t="shared" si="0"/>
        <v xml:space="preserve">A C </v>
      </c>
      <c r="F29" t="s">
        <v>413</v>
      </c>
      <c r="G29">
        <v>16</v>
      </c>
      <c r="H29" t="str">
        <f t="shared" si="1"/>
        <v>AC16</v>
      </c>
      <c r="J29" s="6" t="s">
        <v>913</v>
      </c>
      <c r="K29" s="6" t="s">
        <v>146</v>
      </c>
      <c r="L29" t="str">
        <f>CONCATENATE(K29,J29,H29)</f>
        <v>='Depr&amp;Use Allow'!AC16</v>
      </c>
    </row>
    <row r="30" spans="1:12" x14ac:dyDescent="0.25">
      <c r="A30" s="6" t="s">
        <v>362</v>
      </c>
      <c r="B30" s="6" t="s">
        <v>365</v>
      </c>
      <c r="D30" t="str">
        <f t="shared" si="0"/>
        <v xml:space="preserve">A D </v>
      </c>
      <c r="F30" t="s">
        <v>414</v>
      </c>
      <c r="G30">
        <v>16</v>
      </c>
      <c r="H30" t="str">
        <f t="shared" si="1"/>
        <v>AD16</v>
      </c>
    </row>
    <row r="31" spans="1:12" x14ac:dyDescent="0.25">
      <c r="A31" s="6" t="s">
        <v>362</v>
      </c>
      <c r="B31" s="6" t="s">
        <v>366</v>
      </c>
      <c r="D31" t="str">
        <f t="shared" si="0"/>
        <v xml:space="preserve">A E </v>
      </c>
      <c r="F31" t="s">
        <v>415</v>
      </c>
      <c r="G31">
        <v>16</v>
      </c>
      <c r="H31" t="str">
        <f t="shared" si="1"/>
        <v>AE16</v>
      </c>
      <c r="J31" s="6" t="s">
        <v>913</v>
      </c>
      <c r="K31" s="6" t="s">
        <v>146</v>
      </c>
      <c r="L31" t="str">
        <f>CONCATENATE(K31,J31,H31)</f>
        <v>='Depr&amp;Use Allow'!AE16</v>
      </c>
    </row>
    <row r="32" spans="1:12" x14ac:dyDescent="0.25">
      <c r="A32" s="6" t="s">
        <v>362</v>
      </c>
      <c r="B32" s="6" t="s">
        <v>367</v>
      </c>
      <c r="D32" t="str">
        <f t="shared" si="0"/>
        <v xml:space="preserve">A F </v>
      </c>
      <c r="F32" t="s">
        <v>416</v>
      </c>
      <c r="G32">
        <v>16</v>
      </c>
      <c r="H32" t="str">
        <f t="shared" si="1"/>
        <v>AF16</v>
      </c>
    </row>
    <row r="33" spans="1:12" x14ac:dyDescent="0.25">
      <c r="A33" s="6" t="s">
        <v>362</v>
      </c>
      <c r="B33" s="6" t="s">
        <v>368</v>
      </c>
      <c r="D33" t="str">
        <f t="shared" si="0"/>
        <v xml:space="preserve">A G </v>
      </c>
      <c r="F33" t="s">
        <v>417</v>
      </c>
      <c r="G33">
        <v>16</v>
      </c>
      <c r="H33" t="str">
        <f t="shared" si="1"/>
        <v>AG16</v>
      </c>
      <c r="J33" s="6" t="s">
        <v>913</v>
      </c>
      <c r="K33" s="6" t="s">
        <v>146</v>
      </c>
      <c r="L33" t="str">
        <f>CONCATENATE(K33,J33,H33)</f>
        <v>='Depr&amp;Use Allow'!AG16</v>
      </c>
    </row>
    <row r="34" spans="1:12" x14ac:dyDescent="0.25">
      <c r="A34" s="6" t="s">
        <v>362</v>
      </c>
      <c r="B34" t="s">
        <v>369</v>
      </c>
      <c r="D34" t="str">
        <f t="shared" si="0"/>
        <v xml:space="preserve">A H </v>
      </c>
      <c r="F34" t="s">
        <v>418</v>
      </c>
      <c r="G34">
        <v>16</v>
      </c>
      <c r="H34" t="str">
        <f t="shared" si="1"/>
        <v>AH16</v>
      </c>
    </row>
    <row r="35" spans="1:12" x14ac:dyDescent="0.25">
      <c r="A35" s="6" t="s">
        <v>362</v>
      </c>
      <c r="B35" t="s">
        <v>370</v>
      </c>
      <c r="D35" t="str">
        <f t="shared" si="0"/>
        <v xml:space="preserve">A I </v>
      </c>
      <c r="F35" t="s">
        <v>419</v>
      </c>
      <c r="G35">
        <v>16</v>
      </c>
      <c r="H35" t="str">
        <f t="shared" si="1"/>
        <v>AI16</v>
      </c>
      <c r="J35" s="6" t="s">
        <v>913</v>
      </c>
      <c r="K35" s="6" t="s">
        <v>146</v>
      </c>
      <c r="L35" t="str">
        <f>CONCATENATE(K35,J35,H35)</f>
        <v>='Depr&amp;Use Allow'!AI16</v>
      </c>
    </row>
    <row r="36" spans="1:12" x14ac:dyDescent="0.25">
      <c r="A36" s="6" t="s">
        <v>362</v>
      </c>
      <c r="B36" t="s">
        <v>371</v>
      </c>
      <c r="D36" t="str">
        <f t="shared" si="0"/>
        <v xml:space="preserve">A J </v>
      </c>
      <c r="F36" t="s">
        <v>420</v>
      </c>
      <c r="G36">
        <v>16</v>
      </c>
      <c r="H36" t="str">
        <f t="shared" si="1"/>
        <v>AJ16</v>
      </c>
    </row>
    <row r="37" spans="1:12" x14ac:dyDescent="0.25">
      <c r="A37" s="6" t="s">
        <v>362</v>
      </c>
      <c r="B37" t="s">
        <v>372</v>
      </c>
      <c r="D37" t="str">
        <f t="shared" si="0"/>
        <v xml:space="preserve">A K </v>
      </c>
      <c r="F37" t="s">
        <v>421</v>
      </c>
      <c r="G37">
        <v>16</v>
      </c>
      <c r="H37" t="str">
        <f t="shared" si="1"/>
        <v>AK16</v>
      </c>
      <c r="J37" s="6" t="s">
        <v>913</v>
      </c>
      <c r="K37" s="6" t="s">
        <v>146</v>
      </c>
      <c r="L37" t="str">
        <f>CONCATENATE(K37,J37,H37)</f>
        <v>='Depr&amp;Use Allow'!AK16</v>
      </c>
    </row>
    <row r="38" spans="1:12" x14ac:dyDescent="0.25">
      <c r="A38" s="6" t="s">
        <v>362</v>
      </c>
      <c r="B38" t="s">
        <v>373</v>
      </c>
      <c r="D38" t="str">
        <f t="shared" si="0"/>
        <v xml:space="preserve">A L </v>
      </c>
      <c r="F38" t="s">
        <v>422</v>
      </c>
      <c r="G38">
        <v>16</v>
      </c>
      <c r="H38" t="str">
        <f t="shared" si="1"/>
        <v>AL16</v>
      </c>
    </row>
    <row r="39" spans="1:12" x14ac:dyDescent="0.25">
      <c r="A39" s="6" t="s">
        <v>362</v>
      </c>
      <c r="B39" t="s">
        <v>374</v>
      </c>
      <c r="D39" t="str">
        <f t="shared" si="0"/>
        <v xml:space="preserve">A M </v>
      </c>
      <c r="F39" t="s">
        <v>423</v>
      </c>
      <c r="G39">
        <v>16</v>
      </c>
      <c r="H39" t="str">
        <f t="shared" si="1"/>
        <v>AM16</v>
      </c>
      <c r="J39" s="6" t="s">
        <v>913</v>
      </c>
      <c r="K39" s="6" t="s">
        <v>146</v>
      </c>
      <c r="L39" t="str">
        <f>CONCATENATE(K39,J39,H39)</f>
        <v>='Depr&amp;Use Allow'!AM16</v>
      </c>
    </row>
    <row r="40" spans="1:12" x14ac:dyDescent="0.25">
      <c r="A40" s="6" t="s">
        <v>362</v>
      </c>
      <c r="B40" t="s">
        <v>375</v>
      </c>
      <c r="D40" t="str">
        <f t="shared" si="0"/>
        <v xml:space="preserve">A N </v>
      </c>
      <c r="F40" t="s">
        <v>424</v>
      </c>
      <c r="G40">
        <v>16</v>
      </c>
      <c r="H40" t="str">
        <f t="shared" si="1"/>
        <v>AN16</v>
      </c>
    </row>
    <row r="41" spans="1:12" x14ac:dyDescent="0.25">
      <c r="A41" s="6" t="s">
        <v>362</v>
      </c>
      <c r="B41" t="s">
        <v>376</v>
      </c>
      <c r="D41" t="str">
        <f t="shared" si="0"/>
        <v xml:space="preserve">A O </v>
      </c>
      <c r="F41" t="s">
        <v>425</v>
      </c>
      <c r="G41">
        <v>16</v>
      </c>
      <c r="H41" t="str">
        <f t="shared" si="1"/>
        <v>AO16</v>
      </c>
      <c r="J41" s="6" t="s">
        <v>913</v>
      </c>
      <c r="K41" s="6" t="s">
        <v>146</v>
      </c>
      <c r="L41" t="str">
        <f>CONCATENATE(K41,J41,H41)</f>
        <v>='Depr&amp;Use Allow'!AO16</v>
      </c>
    </row>
    <row r="42" spans="1:12" x14ac:dyDescent="0.25">
      <c r="A42" s="6" t="s">
        <v>362</v>
      </c>
      <c r="B42" t="s">
        <v>377</v>
      </c>
      <c r="D42" t="str">
        <f t="shared" si="0"/>
        <v xml:space="preserve">A P </v>
      </c>
      <c r="F42" t="s">
        <v>426</v>
      </c>
      <c r="G42">
        <v>16</v>
      </c>
      <c r="H42" t="str">
        <f t="shared" si="1"/>
        <v>AP16</v>
      </c>
    </row>
    <row r="43" spans="1:12" x14ac:dyDescent="0.25">
      <c r="A43" s="6" t="s">
        <v>362</v>
      </c>
      <c r="B43" t="s">
        <v>378</v>
      </c>
      <c r="D43" t="str">
        <f t="shared" si="0"/>
        <v xml:space="preserve">A Q </v>
      </c>
      <c r="F43" t="s">
        <v>427</v>
      </c>
      <c r="G43">
        <v>16</v>
      </c>
      <c r="H43" t="str">
        <f t="shared" si="1"/>
        <v>AQ16</v>
      </c>
      <c r="J43" s="6" t="s">
        <v>913</v>
      </c>
      <c r="K43" s="6" t="s">
        <v>146</v>
      </c>
      <c r="L43" t="str">
        <f>CONCATENATE(K43,J43,H43)</f>
        <v>='Depr&amp;Use Allow'!AQ16</v>
      </c>
    </row>
    <row r="44" spans="1:12" x14ac:dyDescent="0.25">
      <c r="A44" s="6" t="s">
        <v>362</v>
      </c>
      <c r="B44" t="s">
        <v>379</v>
      </c>
      <c r="D44" t="str">
        <f t="shared" si="0"/>
        <v xml:space="preserve">A R </v>
      </c>
      <c r="F44" t="s">
        <v>428</v>
      </c>
      <c r="G44">
        <v>16</v>
      </c>
      <c r="H44" t="str">
        <f t="shared" si="1"/>
        <v>AR16</v>
      </c>
    </row>
    <row r="45" spans="1:12" x14ac:dyDescent="0.25">
      <c r="A45" s="6" t="s">
        <v>362</v>
      </c>
      <c r="B45" t="s">
        <v>380</v>
      </c>
      <c r="D45" t="str">
        <f t="shared" si="0"/>
        <v xml:space="preserve">A S </v>
      </c>
      <c r="F45" t="s">
        <v>429</v>
      </c>
      <c r="G45">
        <v>16</v>
      </c>
      <c r="H45" t="str">
        <f t="shared" si="1"/>
        <v>AS16</v>
      </c>
      <c r="J45" s="6" t="s">
        <v>913</v>
      </c>
      <c r="K45" s="6" t="s">
        <v>146</v>
      </c>
      <c r="L45" t="str">
        <f>CONCATENATE(K45,J45,H45)</f>
        <v>='Depr&amp;Use Allow'!AS16</v>
      </c>
    </row>
    <row r="46" spans="1:12" x14ac:dyDescent="0.25">
      <c r="A46" s="6" t="s">
        <v>362</v>
      </c>
      <c r="B46" t="s">
        <v>381</v>
      </c>
      <c r="D46" t="str">
        <f t="shared" si="0"/>
        <v xml:space="preserve">A T </v>
      </c>
      <c r="F46" t="s">
        <v>430</v>
      </c>
      <c r="G46">
        <v>16</v>
      </c>
      <c r="H46" t="str">
        <f t="shared" si="1"/>
        <v>AT16</v>
      </c>
    </row>
    <row r="47" spans="1:12" x14ac:dyDescent="0.25">
      <c r="A47" s="6" t="s">
        <v>362</v>
      </c>
      <c r="B47" t="s">
        <v>382</v>
      </c>
      <c r="D47" t="str">
        <f t="shared" si="0"/>
        <v xml:space="preserve">A U </v>
      </c>
      <c r="F47" t="s">
        <v>431</v>
      </c>
      <c r="G47">
        <v>16</v>
      </c>
      <c r="H47" t="str">
        <f t="shared" si="1"/>
        <v>AU16</v>
      </c>
      <c r="J47" s="6" t="s">
        <v>913</v>
      </c>
      <c r="K47" s="6" t="s">
        <v>146</v>
      </c>
      <c r="L47" t="str">
        <f>CONCATENATE(K47,J47,H47)</f>
        <v>='Depr&amp;Use Allow'!AU16</v>
      </c>
    </row>
    <row r="48" spans="1:12" x14ac:dyDescent="0.25">
      <c r="A48" s="6" t="s">
        <v>362</v>
      </c>
      <c r="B48" t="s">
        <v>383</v>
      </c>
      <c r="D48" t="str">
        <f t="shared" si="0"/>
        <v xml:space="preserve">A V </v>
      </c>
      <c r="F48" t="s">
        <v>432</v>
      </c>
      <c r="G48">
        <v>16</v>
      </c>
      <c r="H48" t="str">
        <f t="shared" si="1"/>
        <v>AV16</v>
      </c>
    </row>
    <row r="49" spans="1:12" x14ac:dyDescent="0.25">
      <c r="A49" s="6" t="s">
        <v>362</v>
      </c>
      <c r="B49" t="s">
        <v>384</v>
      </c>
      <c r="D49" t="str">
        <f t="shared" si="0"/>
        <v xml:space="preserve">A W </v>
      </c>
      <c r="F49" t="s">
        <v>433</v>
      </c>
      <c r="G49">
        <v>16</v>
      </c>
      <c r="H49" t="str">
        <f t="shared" si="1"/>
        <v>AW16</v>
      </c>
      <c r="J49" s="6" t="s">
        <v>913</v>
      </c>
      <c r="K49" s="6" t="s">
        <v>146</v>
      </c>
      <c r="L49" t="str">
        <f>CONCATENATE(K49,J49,H49)</f>
        <v>='Depr&amp;Use Allow'!AW16</v>
      </c>
    </row>
    <row r="50" spans="1:12" x14ac:dyDescent="0.25">
      <c r="A50" s="6" t="s">
        <v>362</v>
      </c>
      <c r="B50" t="s">
        <v>385</v>
      </c>
      <c r="D50" t="str">
        <f t="shared" si="0"/>
        <v xml:space="preserve">A X </v>
      </c>
      <c r="F50" t="s">
        <v>434</v>
      </c>
      <c r="G50">
        <v>16</v>
      </c>
      <c r="H50" t="str">
        <f t="shared" si="1"/>
        <v>AX16</v>
      </c>
    </row>
    <row r="51" spans="1:12" x14ac:dyDescent="0.25">
      <c r="A51" s="6" t="s">
        <v>362</v>
      </c>
      <c r="B51" t="s">
        <v>386</v>
      </c>
      <c r="D51" t="str">
        <f t="shared" si="0"/>
        <v xml:space="preserve">A Y </v>
      </c>
      <c r="F51" t="s">
        <v>435</v>
      </c>
      <c r="G51">
        <v>16</v>
      </c>
      <c r="H51" t="str">
        <f t="shared" si="1"/>
        <v>AY16</v>
      </c>
      <c r="J51" s="6" t="s">
        <v>913</v>
      </c>
      <c r="K51" s="6" t="s">
        <v>146</v>
      </c>
      <c r="L51" t="str">
        <f>CONCATENATE(K51,J51,H51)</f>
        <v>='Depr&amp;Use Allow'!AY16</v>
      </c>
    </row>
    <row r="52" spans="1:12" x14ac:dyDescent="0.25">
      <c r="A52" s="6" t="s">
        <v>362</v>
      </c>
      <c r="B52" t="s">
        <v>361</v>
      </c>
      <c r="D52" t="str">
        <f t="shared" si="0"/>
        <v>A Z</v>
      </c>
      <c r="F52" t="s">
        <v>436</v>
      </c>
      <c r="G52">
        <v>16</v>
      </c>
      <c r="H52" t="str">
        <f t="shared" si="1"/>
        <v>AZ16</v>
      </c>
    </row>
    <row r="53" spans="1:12" x14ac:dyDescent="0.25">
      <c r="A53" s="6" t="s">
        <v>363</v>
      </c>
      <c r="B53" s="6" t="s">
        <v>362</v>
      </c>
      <c r="D53" t="str">
        <f t="shared" si="0"/>
        <v xml:space="preserve">B A </v>
      </c>
      <c r="F53" t="s">
        <v>437</v>
      </c>
      <c r="G53">
        <v>16</v>
      </c>
      <c r="H53" t="str">
        <f t="shared" si="1"/>
        <v>BA16</v>
      </c>
      <c r="J53" s="6" t="s">
        <v>913</v>
      </c>
      <c r="K53" s="6" t="s">
        <v>146</v>
      </c>
      <c r="L53" t="str">
        <f>CONCATENATE(K53,J53,H53)</f>
        <v>='Depr&amp;Use Allow'!BA16</v>
      </c>
    </row>
    <row r="54" spans="1:12" x14ac:dyDescent="0.25">
      <c r="A54" s="6" t="s">
        <v>363</v>
      </c>
      <c r="B54" s="6" t="s">
        <v>363</v>
      </c>
      <c r="D54" t="str">
        <f t="shared" si="0"/>
        <v xml:space="preserve">B B </v>
      </c>
      <c r="F54" t="s">
        <v>438</v>
      </c>
      <c r="G54">
        <v>16</v>
      </c>
      <c r="H54" t="str">
        <f t="shared" si="1"/>
        <v>BB16</v>
      </c>
    </row>
    <row r="55" spans="1:12" x14ac:dyDescent="0.25">
      <c r="A55" s="6" t="s">
        <v>363</v>
      </c>
      <c r="B55" s="6" t="s">
        <v>364</v>
      </c>
      <c r="D55" t="str">
        <f t="shared" si="0"/>
        <v xml:space="preserve">B C </v>
      </c>
      <c r="F55" t="s">
        <v>439</v>
      </c>
      <c r="G55">
        <v>16</v>
      </c>
      <c r="H55" t="str">
        <f t="shared" si="1"/>
        <v>BC16</v>
      </c>
      <c r="J55" s="6" t="s">
        <v>913</v>
      </c>
      <c r="K55" s="6" t="s">
        <v>146</v>
      </c>
      <c r="L55" t="str">
        <f>CONCATENATE(K55,J55,H55)</f>
        <v>='Depr&amp;Use Allow'!BC16</v>
      </c>
    </row>
    <row r="56" spans="1:12" x14ac:dyDescent="0.25">
      <c r="A56" s="6" t="s">
        <v>363</v>
      </c>
      <c r="B56" s="6" t="s">
        <v>365</v>
      </c>
      <c r="D56" t="str">
        <f t="shared" si="0"/>
        <v xml:space="preserve">B D </v>
      </c>
      <c r="F56" t="s">
        <v>440</v>
      </c>
      <c r="G56">
        <v>16</v>
      </c>
      <c r="H56" t="str">
        <f t="shared" si="1"/>
        <v>BD16</v>
      </c>
    </row>
    <row r="57" spans="1:12" x14ac:dyDescent="0.25">
      <c r="A57" s="6" t="s">
        <v>363</v>
      </c>
      <c r="B57" s="6" t="s">
        <v>366</v>
      </c>
      <c r="D57" t="str">
        <f t="shared" si="0"/>
        <v xml:space="preserve">B E </v>
      </c>
      <c r="F57" t="s">
        <v>441</v>
      </c>
      <c r="G57">
        <v>16</v>
      </c>
      <c r="H57" t="str">
        <f t="shared" si="1"/>
        <v>BE16</v>
      </c>
      <c r="J57" s="6" t="s">
        <v>913</v>
      </c>
      <c r="K57" s="6" t="s">
        <v>146</v>
      </c>
      <c r="L57" t="str">
        <f>CONCATENATE(K57,J57,H57)</f>
        <v>='Depr&amp;Use Allow'!BE16</v>
      </c>
    </row>
    <row r="58" spans="1:12" x14ac:dyDescent="0.25">
      <c r="A58" s="6" t="s">
        <v>363</v>
      </c>
      <c r="B58" s="6" t="s">
        <v>367</v>
      </c>
      <c r="D58" t="str">
        <f t="shared" si="0"/>
        <v xml:space="preserve">B F </v>
      </c>
      <c r="F58" t="s">
        <v>442</v>
      </c>
      <c r="G58">
        <v>16</v>
      </c>
      <c r="H58" t="str">
        <f t="shared" si="1"/>
        <v>BF16</v>
      </c>
    </row>
    <row r="59" spans="1:12" x14ac:dyDescent="0.25">
      <c r="A59" s="6" t="s">
        <v>363</v>
      </c>
      <c r="B59" s="6" t="s">
        <v>368</v>
      </c>
      <c r="D59" t="str">
        <f t="shared" si="0"/>
        <v xml:space="preserve">B G </v>
      </c>
      <c r="F59" t="s">
        <v>443</v>
      </c>
      <c r="G59">
        <v>16</v>
      </c>
      <c r="H59" t="str">
        <f t="shared" si="1"/>
        <v>BG16</v>
      </c>
      <c r="J59" s="6" t="s">
        <v>913</v>
      </c>
      <c r="K59" s="6" t="s">
        <v>146</v>
      </c>
      <c r="L59" t="str">
        <f>CONCATENATE(K59,J59,H59)</f>
        <v>='Depr&amp;Use Allow'!BG16</v>
      </c>
    </row>
    <row r="60" spans="1:12" x14ac:dyDescent="0.25">
      <c r="A60" s="6" t="s">
        <v>363</v>
      </c>
      <c r="B60" t="s">
        <v>369</v>
      </c>
      <c r="D60" t="str">
        <f t="shared" si="0"/>
        <v xml:space="preserve">B H </v>
      </c>
      <c r="F60" t="s">
        <v>444</v>
      </c>
      <c r="G60">
        <v>16</v>
      </c>
      <c r="H60" t="str">
        <f t="shared" si="1"/>
        <v>BH16</v>
      </c>
    </row>
    <row r="61" spans="1:12" x14ac:dyDescent="0.25">
      <c r="A61" s="6" t="s">
        <v>363</v>
      </c>
      <c r="B61" t="s">
        <v>370</v>
      </c>
      <c r="D61" t="str">
        <f t="shared" si="0"/>
        <v xml:space="preserve">B I </v>
      </c>
      <c r="F61" t="s">
        <v>445</v>
      </c>
      <c r="G61">
        <v>16</v>
      </c>
      <c r="H61" t="str">
        <f t="shared" si="1"/>
        <v>BI16</v>
      </c>
      <c r="J61" s="6" t="s">
        <v>913</v>
      </c>
      <c r="K61" s="6" t="s">
        <v>146</v>
      </c>
      <c r="L61" t="str">
        <f>CONCATENATE(K61,J61,H61)</f>
        <v>='Depr&amp;Use Allow'!BI16</v>
      </c>
    </row>
    <row r="62" spans="1:12" x14ac:dyDescent="0.25">
      <c r="A62" s="6" t="s">
        <v>363</v>
      </c>
      <c r="B62" t="s">
        <v>371</v>
      </c>
      <c r="D62" t="str">
        <f t="shared" si="0"/>
        <v xml:space="preserve">B J </v>
      </c>
      <c r="F62" t="s">
        <v>446</v>
      </c>
      <c r="G62">
        <v>16</v>
      </c>
      <c r="H62" t="str">
        <f t="shared" si="1"/>
        <v>BJ16</v>
      </c>
    </row>
    <row r="63" spans="1:12" x14ac:dyDescent="0.25">
      <c r="A63" s="6" t="s">
        <v>363</v>
      </c>
      <c r="B63" t="s">
        <v>372</v>
      </c>
      <c r="D63" t="str">
        <f t="shared" si="0"/>
        <v xml:space="preserve">B K </v>
      </c>
      <c r="F63" t="s">
        <v>447</v>
      </c>
      <c r="G63">
        <v>16</v>
      </c>
      <c r="H63" t="str">
        <f t="shared" si="1"/>
        <v>BK16</v>
      </c>
      <c r="J63" s="6" t="s">
        <v>913</v>
      </c>
      <c r="K63" s="6" t="s">
        <v>146</v>
      </c>
      <c r="L63" t="str">
        <f>CONCATENATE(K63,J63,H63)</f>
        <v>='Depr&amp;Use Allow'!BK16</v>
      </c>
    </row>
    <row r="64" spans="1:12" x14ac:dyDescent="0.25">
      <c r="A64" s="6" t="s">
        <v>363</v>
      </c>
      <c r="B64" t="s">
        <v>373</v>
      </c>
      <c r="D64" t="str">
        <f t="shared" si="0"/>
        <v xml:space="preserve">B L </v>
      </c>
      <c r="F64" t="s">
        <v>448</v>
      </c>
      <c r="G64">
        <v>16</v>
      </c>
      <c r="H64" t="str">
        <f t="shared" si="1"/>
        <v>BL16</v>
      </c>
    </row>
    <row r="65" spans="1:12" x14ac:dyDescent="0.25">
      <c r="A65" s="6" t="s">
        <v>363</v>
      </c>
      <c r="B65" t="s">
        <v>374</v>
      </c>
      <c r="D65" t="str">
        <f t="shared" si="0"/>
        <v xml:space="preserve">B M </v>
      </c>
      <c r="F65" t="s">
        <v>449</v>
      </c>
      <c r="G65">
        <v>16</v>
      </c>
      <c r="H65" t="str">
        <f t="shared" si="1"/>
        <v>BM16</v>
      </c>
      <c r="J65" s="6" t="s">
        <v>913</v>
      </c>
      <c r="K65" s="6" t="s">
        <v>146</v>
      </c>
      <c r="L65" t="str">
        <f>CONCATENATE(K65,J65,H65)</f>
        <v>='Depr&amp;Use Allow'!BM16</v>
      </c>
    </row>
    <row r="66" spans="1:12" x14ac:dyDescent="0.25">
      <c r="A66" s="6" t="s">
        <v>363</v>
      </c>
      <c r="B66" t="s">
        <v>375</v>
      </c>
      <c r="D66" t="str">
        <f t="shared" ref="D66:D129" si="2">CONCATENATE(A66,B66)</f>
        <v xml:space="preserve">B N </v>
      </c>
      <c r="F66" t="s">
        <v>450</v>
      </c>
      <c r="G66">
        <v>16</v>
      </c>
      <c r="H66" t="str">
        <f t="shared" ref="H66:H129" si="3">CONCATENATE(F66,G66)</f>
        <v>BN16</v>
      </c>
    </row>
    <row r="67" spans="1:12" x14ac:dyDescent="0.25">
      <c r="A67" s="6" t="s">
        <v>363</v>
      </c>
      <c r="B67" t="s">
        <v>376</v>
      </c>
      <c r="D67" t="str">
        <f t="shared" si="2"/>
        <v xml:space="preserve">B O </v>
      </c>
      <c r="F67" t="s">
        <v>451</v>
      </c>
      <c r="G67">
        <v>16</v>
      </c>
      <c r="H67" t="str">
        <f t="shared" si="3"/>
        <v>BO16</v>
      </c>
      <c r="J67" s="6" t="s">
        <v>913</v>
      </c>
      <c r="K67" s="6" t="s">
        <v>146</v>
      </c>
      <c r="L67" t="str">
        <f>CONCATENATE(K67,J67,H67)</f>
        <v>='Depr&amp;Use Allow'!BO16</v>
      </c>
    </row>
    <row r="68" spans="1:12" x14ac:dyDescent="0.25">
      <c r="A68" s="6" t="s">
        <v>363</v>
      </c>
      <c r="B68" t="s">
        <v>377</v>
      </c>
      <c r="D68" t="str">
        <f t="shared" si="2"/>
        <v xml:space="preserve">B P </v>
      </c>
      <c r="F68" t="s">
        <v>452</v>
      </c>
      <c r="G68">
        <v>16</v>
      </c>
      <c r="H68" t="str">
        <f t="shared" si="3"/>
        <v>BP16</v>
      </c>
    </row>
    <row r="69" spans="1:12" x14ac:dyDescent="0.25">
      <c r="A69" s="6" t="s">
        <v>363</v>
      </c>
      <c r="B69" t="s">
        <v>378</v>
      </c>
      <c r="D69" t="str">
        <f t="shared" si="2"/>
        <v xml:space="preserve">B Q </v>
      </c>
      <c r="F69" t="s">
        <v>453</v>
      </c>
      <c r="G69">
        <v>16</v>
      </c>
      <c r="H69" t="str">
        <f t="shared" si="3"/>
        <v>BQ16</v>
      </c>
      <c r="J69" s="6" t="s">
        <v>913</v>
      </c>
      <c r="K69" s="6" t="s">
        <v>146</v>
      </c>
      <c r="L69" t="str">
        <f>CONCATENATE(K69,J69,H69)</f>
        <v>='Depr&amp;Use Allow'!BQ16</v>
      </c>
    </row>
    <row r="70" spans="1:12" x14ac:dyDescent="0.25">
      <c r="A70" s="6" t="s">
        <v>363</v>
      </c>
      <c r="B70" t="s">
        <v>379</v>
      </c>
      <c r="D70" t="str">
        <f t="shared" si="2"/>
        <v xml:space="preserve">B R </v>
      </c>
      <c r="F70" t="s">
        <v>454</v>
      </c>
      <c r="G70">
        <v>16</v>
      </c>
      <c r="H70" t="str">
        <f t="shared" si="3"/>
        <v>BR16</v>
      </c>
    </row>
    <row r="71" spans="1:12" x14ac:dyDescent="0.25">
      <c r="A71" s="6" t="s">
        <v>363</v>
      </c>
      <c r="B71" t="s">
        <v>380</v>
      </c>
      <c r="D71" t="str">
        <f t="shared" si="2"/>
        <v xml:space="preserve">B S </v>
      </c>
      <c r="F71" t="s">
        <v>455</v>
      </c>
      <c r="G71">
        <v>16</v>
      </c>
      <c r="H71" t="str">
        <f t="shared" si="3"/>
        <v>BS16</v>
      </c>
      <c r="J71" s="6" t="s">
        <v>913</v>
      </c>
      <c r="K71" s="6" t="s">
        <v>146</v>
      </c>
      <c r="L71" t="str">
        <f>CONCATENATE(K71,J71,H71)</f>
        <v>='Depr&amp;Use Allow'!BS16</v>
      </c>
    </row>
    <row r="72" spans="1:12" x14ac:dyDescent="0.25">
      <c r="A72" s="6" t="s">
        <v>363</v>
      </c>
      <c r="B72" t="s">
        <v>381</v>
      </c>
      <c r="D72" t="str">
        <f t="shared" si="2"/>
        <v xml:space="preserve">B T </v>
      </c>
      <c r="F72" t="s">
        <v>456</v>
      </c>
      <c r="G72">
        <v>16</v>
      </c>
      <c r="H72" t="str">
        <f t="shared" si="3"/>
        <v>BT16</v>
      </c>
    </row>
    <row r="73" spans="1:12" x14ac:dyDescent="0.25">
      <c r="A73" s="6" t="s">
        <v>363</v>
      </c>
      <c r="B73" t="s">
        <v>382</v>
      </c>
      <c r="D73" t="str">
        <f t="shared" si="2"/>
        <v xml:space="preserve">B U </v>
      </c>
      <c r="F73" t="s">
        <v>457</v>
      </c>
      <c r="G73">
        <v>16</v>
      </c>
      <c r="H73" t="str">
        <f t="shared" si="3"/>
        <v>BU16</v>
      </c>
      <c r="J73" s="6" t="s">
        <v>913</v>
      </c>
      <c r="K73" s="6" t="s">
        <v>146</v>
      </c>
      <c r="L73" t="str">
        <f>CONCATENATE(K73,J73,H73)</f>
        <v>='Depr&amp;Use Allow'!BU16</v>
      </c>
    </row>
    <row r="74" spans="1:12" x14ac:dyDescent="0.25">
      <c r="A74" s="6" t="s">
        <v>363</v>
      </c>
      <c r="B74" t="s">
        <v>383</v>
      </c>
      <c r="D74" t="str">
        <f t="shared" si="2"/>
        <v xml:space="preserve">B V </v>
      </c>
      <c r="F74" t="s">
        <v>458</v>
      </c>
      <c r="G74">
        <v>16</v>
      </c>
      <c r="H74" t="str">
        <f t="shared" si="3"/>
        <v>BV16</v>
      </c>
    </row>
    <row r="75" spans="1:12" x14ac:dyDescent="0.25">
      <c r="A75" s="6" t="s">
        <v>363</v>
      </c>
      <c r="B75" t="s">
        <v>384</v>
      </c>
      <c r="D75" t="str">
        <f t="shared" si="2"/>
        <v xml:space="preserve">B W </v>
      </c>
      <c r="F75" t="s">
        <v>459</v>
      </c>
      <c r="G75">
        <v>16</v>
      </c>
      <c r="H75" t="str">
        <f t="shared" si="3"/>
        <v>BW16</v>
      </c>
      <c r="J75" s="6" t="s">
        <v>913</v>
      </c>
      <c r="K75" s="6" t="s">
        <v>146</v>
      </c>
      <c r="L75" t="str">
        <f>CONCATENATE(K75,J75,H75)</f>
        <v>='Depr&amp;Use Allow'!BW16</v>
      </c>
    </row>
    <row r="76" spans="1:12" x14ac:dyDescent="0.25">
      <c r="A76" s="6" t="s">
        <v>363</v>
      </c>
      <c r="B76" t="s">
        <v>385</v>
      </c>
      <c r="D76" t="str">
        <f t="shared" si="2"/>
        <v xml:space="preserve">B X </v>
      </c>
      <c r="F76" t="s">
        <v>460</v>
      </c>
      <c r="G76">
        <v>16</v>
      </c>
      <c r="H76" t="str">
        <f t="shared" si="3"/>
        <v>BX16</v>
      </c>
    </row>
    <row r="77" spans="1:12" x14ac:dyDescent="0.25">
      <c r="A77" s="6" t="s">
        <v>363</v>
      </c>
      <c r="B77" t="s">
        <v>386</v>
      </c>
      <c r="D77" t="str">
        <f t="shared" si="2"/>
        <v xml:space="preserve">B Y </v>
      </c>
      <c r="F77" t="s">
        <v>461</v>
      </c>
      <c r="G77">
        <v>16</v>
      </c>
      <c r="H77" t="str">
        <f t="shared" si="3"/>
        <v>BY16</v>
      </c>
      <c r="J77" s="6" t="s">
        <v>913</v>
      </c>
      <c r="K77" s="6" t="s">
        <v>146</v>
      </c>
      <c r="L77" t="str">
        <f>CONCATENATE(K77,J77,H77)</f>
        <v>='Depr&amp;Use Allow'!BY16</v>
      </c>
    </row>
    <row r="78" spans="1:12" x14ac:dyDescent="0.25">
      <c r="A78" s="6" t="s">
        <v>363</v>
      </c>
      <c r="B78" t="s">
        <v>361</v>
      </c>
      <c r="D78" t="str">
        <f t="shared" si="2"/>
        <v>B Z</v>
      </c>
      <c r="F78" t="s">
        <v>462</v>
      </c>
      <c r="G78">
        <v>16</v>
      </c>
      <c r="H78" t="str">
        <f t="shared" si="3"/>
        <v>BZ16</v>
      </c>
    </row>
    <row r="79" spans="1:12" x14ac:dyDescent="0.25">
      <c r="A79" s="6" t="s">
        <v>354</v>
      </c>
      <c r="B79" s="6" t="s">
        <v>362</v>
      </c>
      <c r="D79" t="str">
        <f t="shared" si="2"/>
        <v xml:space="preserve">CA </v>
      </c>
      <c r="F79" t="s">
        <v>463</v>
      </c>
      <c r="G79">
        <v>16</v>
      </c>
      <c r="H79" t="str">
        <f t="shared" si="3"/>
        <v>CA16</v>
      </c>
      <c r="J79" s="6" t="s">
        <v>913</v>
      </c>
      <c r="K79" s="6" t="s">
        <v>146</v>
      </c>
      <c r="L79" t="str">
        <f>CONCATENATE(K79,J79,H79)</f>
        <v>='Depr&amp;Use Allow'!CA16</v>
      </c>
    </row>
    <row r="80" spans="1:12" x14ac:dyDescent="0.25">
      <c r="A80" s="6" t="s">
        <v>354</v>
      </c>
      <c r="B80" s="6" t="s">
        <v>363</v>
      </c>
      <c r="D80" t="str">
        <f t="shared" si="2"/>
        <v xml:space="preserve">CB </v>
      </c>
      <c r="F80" t="s">
        <v>464</v>
      </c>
      <c r="G80">
        <v>16</v>
      </c>
      <c r="H80" t="str">
        <f t="shared" si="3"/>
        <v>CB16</v>
      </c>
    </row>
    <row r="81" spans="1:12" x14ac:dyDescent="0.25">
      <c r="A81" s="6" t="s">
        <v>354</v>
      </c>
      <c r="B81" s="6" t="s">
        <v>364</v>
      </c>
      <c r="D81" t="str">
        <f t="shared" si="2"/>
        <v xml:space="preserve">CC </v>
      </c>
      <c r="F81" t="s">
        <v>465</v>
      </c>
      <c r="G81">
        <v>16</v>
      </c>
      <c r="H81" t="str">
        <f t="shared" si="3"/>
        <v>CC16</v>
      </c>
      <c r="J81" s="6" t="s">
        <v>913</v>
      </c>
      <c r="K81" s="6" t="s">
        <v>146</v>
      </c>
      <c r="L81" t="str">
        <f>CONCATENATE(K81,J81,H81)</f>
        <v>='Depr&amp;Use Allow'!CC16</v>
      </c>
    </row>
    <row r="82" spans="1:12" x14ac:dyDescent="0.25">
      <c r="A82" s="6" t="s">
        <v>354</v>
      </c>
      <c r="B82" s="6" t="s">
        <v>365</v>
      </c>
      <c r="D82" t="str">
        <f t="shared" si="2"/>
        <v xml:space="preserve">CD </v>
      </c>
      <c r="F82" t="s">
        <v>466</v>
      </c>
      <c r="G82">
        <v>16</v>
      </c>
      <c r="H82" t="str">
        <f t="shared" si="3"/>
        <v>CD16</v>
      </c>
    </row>
    <row r="83" spans="1:12" x14ac:dyDescent="0.25">
      <c r="A83" s="6" t="s">
        <v>354</v>
      </c>
      <c r="B83" s="6" t="s">
        <v>366</v>
      </c>
      <c r="D83" t="str">
        <f t="shared" si="2"/>
        <v xml:space="preserve">CE </v>
      </c>
      <c r="F83" t="s">
        <v>467</v>
      </c>
      <c r="G83">
        <v>16</v>
      </c>
      <c r="H83" t="str">
        <f t="shared" si="3"/>
        <v>CE16</v>
      </c>
      <c r="J83" s="6" t="s">
        <v>913</v>
      </c>
      <c r="K83" s="6" t="s">
        <v>146</v>
      </c>
      <c r="L83" t="str">
        <f>CONCATENATE(K83,J83,H83)</f>
        <v>='Depr&amp;Use Allow'!CE16</v>
      </c>
    </row>
    <row r="84" spans="1:12" x14ac:dyDescent="0.25">
      <c r="A84" s="6" t="s">
        <v>354</v>
      </c>
      <c r="B84" s="6" t="s">
        <v>367</v>
      </c>
      <c r="D84" t="str">
        <f t="shared" si="2"/>
        <v xml:space="preserve">CF </v>
      </c>
      <c r="F84" t="s">
        <v>468</v>
      </c>
      <c r="G84">
        <v>16</v>
      </c>
      <c r="H84" t="str">
        <f t="shared" si="3"/>
        <v>CF16</v>
      </c>
    </row>
    <row r="85" spans="1:12" x14ac:dyDescent="0.25">
      <c r="A85" s="6" t="s">
        <v>354</v>
      </c>
      <c r="B85" s="6" t="s">
        <v>368</v>
      </c>
      <c r="D85" t="str">
        <f t="shared" si="2"/>
        <v xml:space="preserve">CG </v>
      </c>
      <c r="F85" t="s">
        <v>469</v>
      </c>
      <c r="G85">
        <v>16</v>
      </c>
      <c r="H85" t="str">
        <f t="shared" si="3"/>
        <v>CG16</v>
      </c>
      <c r="J85" s="6" t="s">
        <v>913</v>
      </c>
      <c r="K85" s="6" t="s">
        <v>146</v>
      </c>
      <c r="L85" t="str">
        <f>CONCATENATE(K85,J85,H85)</f>
        <v>='Depr&amp;Use Allow'!CG16</v>
      </c>
    </row>
    <row r="86" spans="1:12" x14ac:dyDescent="0.25">
      <c r="A86" s="6" t="s">
        <v>354</v>
      </c>
      <c r="B86" t="s">
        <v>369</v>
      </c>
      <c r="D86" t="str">
        <f t="shared" si="2"/>
        <v xml:space="preserve">CH </v>
      </c>
      <c r="F86" t="s">
        <v>470</v>
      </c>
      <c r="G86">
        <v>16</v>
      </c>
      <c r="H86" t="str">
        <f t="shared" si="3"/>
        <v>CH16</v>
      </c>
    </row>
    <row r="87" spans="1:12" x14ac:dyDescent="0.25">
      <c r="A87" s="6" t="s">
        <v>354</v>
      </c>
      <c r="B87" t="s">
        <v>370</v>
      </c>
      <c r="D87" t="str">
        <f t="shared" si="2"/>
        <v xml:space="preserve">CI </v>
      </c>
      <c r="F87" t="s">
        <v>471</v>
      </c>
      <c r="G87">
        <v>16</v>
      </c>
      <c r="H87" t="str">
        <f t="shared" si="3"/>
        <v>CI16</v>
      </c>
      <c r="J87" s="6" t="s">
        <v>913</v>
      </c>
      <c r="K87" s="6" t="s">
        <v>146</v>
      </c>
      <c r="L87" t="str">
        <f>CONCATENATE(K87,J87,H87)</f>
        <v>='Depr&amp;Use Allow'!CI16</v>
      </c>
    </row>
    <row r="88" spans="1:12" x14ac:dyDescent="0.25">
      <c r="A88" s="6" t="s">
        <v>354</v>
      </c>
      <c r="B88" t="s">
        <v>371</v>
      </c>
      <c r="D88" t="str">
        <f t="shared" si="2"/>
        <v xml:space="preserve">CJ </v>
      </c>
      <c r="F88" t="s">
        <v>472</v>
      </c>
      <c r="G88">
        <v>16</v>
      </c>
      <c r="H88" t="str">
        <f t="shared" si="3"/>
        <v>CJ16</v>
      </c>
    </row>
    <row r="89" spans="1:12" x14ac:dyDescent="0.25">
      <c r="A89" s="6" t="s">
        <v>354</v>
      </c>
      <c r="B89" t="s">
        <v>372</v>
      </c>
      <c r="D89" t="str">
        <f t="shared" si="2"/>
        <v xml:space="preserve">CK </v>
      </c>
      <c r="F89" t="s">
        <v>473</v>
      </c>
      <c r="G89">
        <v>16</v>
      </c>
      <c r="H89" t="str">
        <f t="shared" si="3"/>
        <v>CK16</v>
      </c>
      <c r="J89" s="6" t="s">
        <v>913</v>
      </c>
      <c r="K89" s="6" t="s">
        <v>146</v>
      </c>
      <c r="L89" t="str">
        <f>CONCATENATE(K89,J89,H89)</f>
        <v>='Depr&amp;Use Allow'!CK16</v>
      </c>
    </row>
    <row r="90" spans="1:12" x14ac:dyDescent="0.25">
      <c r="A90" s="6" t="s">
        <v>354</v>
      </c>
      <c r="B90" t="s">
        <v>373</v>
      </c>
      <c r="D90" t="str">
        <f t="shared" si="2"/>
        <v xml:space="preserve">CL </v>
      </c>
      <c r="F90" t="s">
        <v>474</v>
      </c>
      <c r="G90">
        <v>16</v>
      </c>
      <c r="H90" t="str">
        <f t="shared" si="3"/>
        <v>CL16</v>
      </c>
    </row>
    <row r="91" spans="1:12" x14ac:dyDescent="0.25">
      <c r="A91" s="6" t="s">
        <v>354</v>
      </c>
      <c r="B91" t="s">
        <v>374</v>
      </c>
      <c r="D91" t="str">
        <f t="shared" si="2"/>
        <v xml:space="preserve">CM </v>
      </c>
      <c r="F91" t="s">
        <v>475</v>
      </c>
      <c r="G91">
        <v>16</v>
      </c>
      <c r="H91" t="str">
        <f t="shared" si="3"/>
        <v>CM16</v>
      </c>
      <c r="J91" s="6" t="s">
        <v>913</v>
      </c>
      <c r="K91" s="6" t="s">
        <v>146</v>
      </c>
      <c r="L91" t="str">
        <f>CONCATENATE(K91,J91,H91)</f>
        <v>='Depr&amp;Use Allow'!CM16</v>
      </c>
    </row>
    <row r="92" spans="1:12" x14ac:dyDescent="0.25">
      <c r="A92" s="6" t="s">
        <v>354</v>
      </c>
      <c r="B92" t="s">
        <v>375</v>
      </c>
      <c r="D92" t="str">
        <f t="shared" si="2"/>
        <v xml:space="preserve">CN </v>
      </c>
      <c r="F92" t="s">
        <v>476</v>
      </c>
      <c r="G92">
        <v>16</v>
      </c>
      <c r="H92" t="str">
        <f t="shared" si="3"/>
        <v>CN16</v>
      </c>
    </row>
    <row r="93" spans="1:12" x14ac:dyDescent="0.25">
      <c r="A93" s="6" t="s">
        <v>354</v>
      </c>
      <c r="B93" t="s">
        <v>376</v>
      </c>
      <c r="D93" t="str">
        <f t="shared" si="2"/>
        <v xml:space="preserve">CO </v>
      </c>
      <c r="F93" t="s">
        <v>477</v>
      </c>
      <c r="G93">
        <v>16</v>
      </c>
      <c r="H93" t="str">
        <f t="shared" si="3"/>
        <v>CO16</v>
      </c>
      <c r="J93" s="6" t="s">
        <v>913</v>
      </c>
      <c r="K93" s="6" t="s">
        <v>146</v>
      </c>
      <c r="L93" t="str">
        <f>CONCATENATE(K93,J93,H93)</f>
        <v>='Depr&amp;Use Allow'!CO16</v>
      </c>
    </row>
    <row r="94" spans="1:12" x14ac:dyDescent="0.25">
      <c r="A94" s="6" t="s">
        <v>354</v>
      </c>
      <c r="B94" t="s">
        <v>377</v>
      </c>
      <c r="D94" t="str">
        <f t="shared" si="2"/>
        <v xml:space="preserve">CP </v>
      </c>
      <c r="F94" t="s">
        <v>478</v>
      </c>
      <c r="G94">
        <v>16</v>
      </c>
      <c r="H94" t="str">
        <f t="shared" si="3"/>
        <v>CP16</v>
      </c>
    </row>
    <row r="95" spans="1:12" x14ac:dyDescent="0.25">
      <c r="A95" s="6" t="s">
        <v>354</v>
      </c>
      <c r="B95" t="s">
        <v>378</v>
      </c>
      <c r="D95" t="str">
        <f t="shared" si="2"/>
        <v xml:space="preserve">CQ </v>
      </c>
      <c r="F95" t="s">
        <v>479</v>
      </c>
      <c r="G95">
        <v>16</v>
      </c>
      <c r="H95" t="str">
        <f t="shared" si="3"/>
        <v>CQ16</v>
      </c>
      <c r="J95" s="6" t="s">
        <v>913</v>
      </c>
      <c r="K95" s="6" t="s">
        <v>146</v>
      </c>
      <c r="L95" t="str">
        <f>CONCATENATE(K95,J95,H95)</f>
        <v>='Depr&amp;Use Allow'!CQ16</v>
      </c>
    </row>
    <row r="96" spans="1:12" x14ac:dyDescent="0.25">
      <c r="A96" s="6" t="s">
        <v>354</v>
      </c>
      <c r="B96" t="s">
        <v>379</v>
      </c>
      <c r="D96" t="str">
        <f t="shared" si="2"/>
        <v xml:space="preserve">CR </v>
      </c>
      <c r="F96" t="s">
        <v>480</v>
      </c>
      <c r="G96">
        <v>16</v>
      </c>
      <c r="H96" t="str">
        <f t="shared" si="3"/>
        <v>CR16</v>
      </c>
    </row>
    <row r="97" spans="1:12" x14ac:dyDescent="0.25">
      <c r="A97" s="6" t="s">
        <v>354</v>
      </c>
      <c r="B97" t="s">
        <v>380</v>
      </c>
      <c r="D97" t="str">
        <f t="shared" si="2"/>
        <v xml:space="preserve">CS </v>
      </c>
      <c r="F97" t="s">
        <v>481</v>
      </c>
      <c r="G97">
        <v>16</v>
      </c>
      <c r="H97" t="str">
        <f t="shared" si="3"/>
        <v>CS16</v>
      </c>
      <c r="J97" s="6" t="s">
        <v>913</v>
      </c>
      <c r="K97" s="6" t="s">
        <v>146</v>
      </c>
      <c r="L97" t="str">
        <f>CONCATENATE(K97,J97,H97)</f>
        <v>='Depr&amp;Use Allow'!CS16</v>
      </c>
    </row>
    <row r="98" spans="1:12" x14ac:dyDescent="0.25">
      <c r="A98" s="6" t="s">
        <v>354</v>
      </c>
      <c r="B98" t="s">
        <v>381</v>
      </c>
      <c r="D98" t="str">
        <f t="shared" si="2"/>
        <v xml:space="preserve">CT </v>
      </c>
      <c r="F98" t="s">
        <v>482</v>
      </c>
      <c r="G98">
        <v>16</v>
      </c>
      <c r="H98" t="str">
        <f t="shared" si="3"/>
        <v>CT16</v>
      </c>
    </row>
    <row r="99" spans="1:12" x14ac:dyDescent="0.25">
      <c r="A99" s="6" t="s">
        <v>354</v>
      </c>
      <c r="B99" t="s">
        <v>382</v>
      </c>
      <c r="D99" t="str">
        <f t="shared" si="2"/>
        <v xml:space="preserve">CU </v>
      </c>
      <c r="F99" t="s">
        <v>483</v>
      </c>
      <c r="G99">
        <v>16</v>
      </c>
      <c r="H99" t="str">
        <f t="shared" si="3"/>
        <v>CU16</v>
      </c>
      <c r="J99" s="6" t="s">
        <v>913</v>
      </c>
      <c r="K99" s="6" t="s">
        <v>146</v>
      </c>
      <c r="L99" t="str">
        <f>CONCATENATE(K99,J99,H99)</f>
        <v>='Depr&amp;Use Allow'!CU16</v>
      </c>
    </row>
    <row r="100" spans="1:12" x14ac:dyDescent="0.25">
      <c r="A100" s="6" t="s">
        <v>354</v>
      </c>
      <c r="B100" t="s">
        <v>383</v>
      </c>
      <c r="D100" t="str">
        <f t="shared" si="2"/>
        <v xml:space="preserve">CV </v>
      </c>
      <c r="F100" t="s">
        <v>484</v>
      </c>
      <c r="G100">
        <v>16</v>
      </c>
      <c r="H100" t="str">
        <f t="shared" si="3"/>
        <v>CV16</v>
      </c>
    </row>
    <row r="101" spans="1:12" x14ac:dyDescent="0.25">
      <c r="A101" s="6" t="s">
        <v>354</v>
      </c>
      <c r="B101" t="s">
        <v>384</v>
      </c>
      <c r="D101" t="str">
        <f t="shared" si="2"/>
        <v xml:space="preserve">CW </v>
      </c>
      <c r="F101" t="s">
        <v>485</v>
      </c>
      <c r="G101">
        <v>16</v>
      </c>
      <c r="H101" t="str">
        <f t="shared" si="3"/>
        <v>CW16</v>
      </c>
      <c r="J101" s="6" t="s">
        <v>913</v>
      </c>
      <c r="K101" s="6" t="s">
        <v>146</v>
      </c>
      <c r="L101" t="str">
        <f>CONCATENATE(K101,J101,H101)</f>
        <v>='Depr&amp;Use Allow'!CW16</v>
      </c>
    </row>
    <row r="102" spans="1:12" x14ac:dyDescent="0.25">
      <c r="A102" s="6" t="s">
        <v>354</v>
      </c>
      <c r="B102" t="s">
        <v>385</v>
      </c>
      <c r="D102" t="str">
        <f t="shared" si="2"/>
        <v xml:space="preserve">CX </v>
      </c>
      <c r="F102" t="s">
        <v>486</v>
      </c>
      <c r="G102">
        <v>16</v>
      </c>
      <c r="H102" t="str">
        <f t="shared" si="3"/>
        <v>CX16</v>
      </c>
    </row>
    <row r="103" spans="1:12" x14ac:dyDescent="0.25">
      <c r="A103" s="6" t="s">
        <v>354</v>
      </c>
      <c r="B103" t="s">
        <v>386</v>
      </c>
      <c r="D103" t="str">
        <f t="shared" si="2"/>
        <v xml:space="preserve">CY </v>
      </c>
      <c r="F103" t="s">
        <v>487</v>
      </c>
      <c r="G103">
        <v>16</v>
      </c>
      <c r="H103" t="str">
        <f t="shared" si="3"/>
        <v>CY16</v>
      </c>
      <c r="J103" s="6" t="s">
        <v>913</v>
      </c>
      <c r="K103" s="6" t="s">
        <v>146</v>
      </c>
      <c r="L103" t="str">
        <f>CONCATENATE(K103,J103,H103)</f>
        <v>='Depr&amp;Use Allow'!CY16</v>
      </c>
    </row>
    <row r="104" spans="1:12" x14ac:dyDescent="0.25">
      <c r="A104" s="6" t="s">
        <v>354</v>
      </c>
      <c r="B104" t="s">
        <v>361</v>
      </c>
      <c r="D104" t="str">
        <f t="shared" si="2"/>
        <v>CZ</v>
      </c>
      <c r="F104" t="s">
        <v>388</v>
      </c>
      <c r="G104">
        <v>16</v>
      </c>
      <c r="H104" t="str">
        <f t="shared" si="3"/>
        <v>CZ16</v>
      </c>
    </row>
    <row r="105" spans="1:12" x14ac:dyDescent="0.25">
      <c r="A105" s="6" t="s">
        <v>355</v>
      </c>
      <c r="B105" s="6" t="s">
        <v>362</v>
      </c>
      <c r="D105" t="str">
        <f t="shared" si="2"/>
        <v xml:space="preserve">DA </v>
      </c>
      <c r="F105" t="s">
        <v>488</v>
      </c>
      <c r="G105">
        <v>16</v>
      </c>
      <c r="H105" t="str">
        <f t="shared" si="3"/>
        <v>DA16</v>
      </c>
      <c r="J105" s="6" t="s">
        <v>913</v>
      </c>
      <c r="K105" s="6" t="s">
        <v>146</v>
      </c>
      <c r="L105" t="str">
        <f>CONCATENATE(K105,J105,H105)</f>
        <v>='Depr&amp;Use Allow'!DA16</v>
      </c>
    </row>
    <row r="106" spans="1:12" x14ac:dyDescent="0.25">
      <c r="A106" s="6" t="s">
        <v>355</v>
      </c>
      <c r="B106" s="6" t="s">
        <v>363</v>
      </c>
      <c r="D106" t="str">
        <f t="shared" si="2"/>
        <v xml:space="preserve">DB </v>
      </c>
      <c r="F106" t="s">
        <v>489</v>
      </c>
      <c r="G106">
        <v>16</v>
      </c>
      <c r="H106" t="str">
        <f t="shared" si="3"/>
        <v>DB16</v>
      </c>
    </row>
    <row r="107" spans="1:12" x14ac:dyDescent="0.25">
      <c r="A107" s="6" t="s">
        <v>355</v>
      </c>
      <c r="B107" s="6" t="s">
        <v>364</v>
      </c>
      <c r="D107" t="str">
        <f t="shared" si="2"/>
        <v xml:space="preserve">DC </v>
      </c>
      <c r="F107" t="s">
        <v>490</v>
      </c>
      <c r="G107">
        <v>16</v>
      </c>
      <c r="H107" t="str">
        <f t="shared" si="3"/>
        <v>DC16</v>
      </c>
      <c r="J107" s="6" t="s">
        <v>913</v>
      </c>
      <c r="K107" s="6" t="s">
        <v>146</v>
      </c>
      <c r="L107" t="str">
        <f>CONCATENATE(K107,J107,H107)</f>
        <v>='Depr&amp;Use Allow'!DC16</v>
      </c>
    </row>
    <row r="108" spans="1:12" x14ac:dyDescent="0.25">
      <c r="A108" s="6" t="s">
        <v>355</v>
      </c>
      <c r="B108" s="6" t="s">
        <v>365</v>
      </c>
      <c r="D108" t="str">
        <f t="shared" si="2"/>
        <v xml:space="preserve">DD </v>
      </c>
      <c r="F108" t="s">
        <v>491</v>
      </c>
      <c r="G108">
        <v>16</v>
      </c>
      <c r="H108" t="str">
        <f t="shared" si="3"/>
        <v>DD16</v>
      </c>
    </row>
    <row r="109" spans="1:12" x14ac:dyDescent="0.25">
      <c r="A109" s="6" t="s">
        <v>355</v>
      </c>
      <c r="B109" s="6" t="s">
        <v>366</v>
      </c>
      <c r="D109" t="str">
        <f t="shared" si="2"/>
        <v xml:space="preserve">DE </v>
      </c>
      <c r="F109" t="s">
        <v>492</v>
      </c>
      <c r="G109">
        <v>16</v>
      </c>
      <c r="H109" t="str">
        <f t="shared" si="3"/>
        <v>DE16</v>
      </c>
      <c r="J109" s="6" t="s">
        <v>913</v>
      </c>
      <c r="K109" s="6" t="s">
        <v>146</v>
      </c>
      <c r="L109" t="str">
        <f>CONCATENATE(K109,J109,H109)</f>
        <v>='Depr&amp;Use Allow'!DE16</v>
      </c>
    </row>
    <row r="110" spans="1:12" x14ac:dyDescent="0.25">
      <c r="A110" s="6" t="s">
        <v>355</v>
      </c>
      <c r="B110" s="6" t="s">
        <v>367</v>
      </c>
      <c r="D110" t="str">
        <f t="shared" si="2"/>
        <v xml:space="preserve">DF </v>
      </c>
      <c r="F110" t="s">
        <v>493</v>
      </c>
      <c r="G110">
        <v>16</v>
      </c>
      <c r="H110" t="str">
        <f t="shared" si="3"/>
        <v>DF16</v>
      </c>
    </row>
    <row r="111" spans="1:12" x14ac:dyDescent="0.25">
      <c r="A111" s="6" t="s">
        <v>355</v>
      </c>
      <c r="B111" s="6" t="s">
        <v>368</v>
      </c>
      <c r="D111" t="str">
        <f t="shared" si="2"/>
        <v xml:space="preserve">DG </v>
      </c>
      <c r="F111" t="s">
        <v>494</v>
      </c>
      <c r="G111">
        <v>16</v>
      </c>
      <c r="H111" t="str">
        <f t="shared" si="3"/>
        <v>DG16</v>
      </c>
      <c r="J111" s="6" t="s">
        <v>913</v>
      </c>
      <c r="K111" s="6" t="s">
        <v>146</v>
      </c>
      <c r="L111" t="str">
        <f>CONCATENATE(K111,J111,H111)</f>
        <v>='Depr&amp;Use Allow'!DG16</v>
      </c>
    </row>
    <row r="112" spans="1:12" x14ac:dyDescent="0.25">
      <c r="A112" s="6" t="s">
        <v>355</v>
      </c>
      <c r="B112" t="s">
        <v>369</v>
      </c>
      <c r="D112" t="str">
        <f t="shared" si="2"/>
        <v xml:space="preserve">DH </v>
      </c>
      <c r="F112" t="s">
        <v>495</v>
      </c>
      <c r="G112">
        <v>16</v>
      </c>
      <c r="H112" t="str">
        <f t="shared" si="3"/>
        <v>DH16</v>
      </c>
    </row>
    <row r="113" spans="1:12" x14ac:dyDescent="0.25">
      <c r="A113" s="6" t="s">
        <v>355</v>
      </c>
      <c r="B113" t="s">
        <v>370</v>
      </c>
      <c r="D113" t="str">
        <f t="shared" si="2"/>
        <v xml:space="preserve">DI </v>
      </c>
      <c r="F113" t="s">
        <v>496</v>
      </c>
      <c r="G113">
        <v>16</v>
      </c>
      <c r="H113" t="str">
        <f t="shared" si="3"/>
        <v>DI16</v>
      </c>
      <c r="J113" s="6" t="s">
        <v>913</v>
      </c>
      <c r="K113" s="6" t="s">
        <v>146</v>
      </c>
      <c r="L113" t="str">
        <f>CONCATENATE(K113,J113,H113)</f>
        <v>='Depr&amp;Use Allow'!DI16</v>
      </c>
    </row>
    <row r="114" spans="1:12" x14ac:dyDescent="0.25">
      <c r="A114" s="6" t="s">
        <v>355</v>
      </c>
      <c r="B114" t="s">
        <v>371</v>
      </c>
      <c r="D114" t="str">
        <f t="shared" si="2"/>
        <v xml:space="preserve">DJ </v>
      </c>
      <c r="F114" t="s">
        <v>497</v>
      </c>
      <c r="G114">
        <v>16</v>
      </c>
      <c r="H114" t="str">
        <f t="shared" si="3"/>
        <v>DJ16</v>
      </c>
    </row>
    <row r="115" spans="1:12" x14ac:dyDescent="0.25">
      <c r="A115" s="6" t="s">
        <v>355</v>
      </c>
      <c r="B115" t="s">
        <v>372</v>
      </c>
      <c r="D115" t="str">
        <f t="shared" si="2"/>
        <v xml:space="preserve">DK </v>
      </c>
      <c r="F115" t="s">
        <v>498</v>
      </c>
      <c r="G115">
        <v>16</v>
      </c>
      <c r="H115" t="str">
        <f t="shared" si="3"/>
        <v>DK16</v>
      </c>
      <c r="J115" s="6" t="s">
        <v>913</v>
      </c>
      <c r="K115" s="6" t="s">
        <v>146</v>
      </c>
      <c r="L115" t="str">
        <f>CONCATENATE(K115,J115,H115)</f>
        <v>='Depr&amp;Use Allow'!DK16</v>
      </c>
    </row>
    <row r="116" spans="1:12" x14ac:dyDescent="0.25">
      <c r="A116" s="6" t="s">
        <v>355</v>
      </c>
      <c r="B116" t="s">
        <v>373</v>
      </c>
      <c r="D116" t="str">
        <f t="shared" si="2"/>
        <v xml:space="preserve">DL </v>
      </c>
      <c r="F116" t="s">
        <v>499</v>
      </c>
      <c r="G116">
        <v>16</v>
      </c>
      <c r="H116" t="str">
        <f t="shared" si="3"/>
        <v>DL16</v>
      </c>
    </row>
    <row r="117" spans="1:12" x14ac:dyDescent="0.25">
      <c r="A117" s="6" t="s">
        <v>355</v>
      </c>
      <c r="B117" t="s">
        <v>374</v>
      </c>
      <c r="D117" t="str">
        <f t="shared" si="2"/>
        <v xml:space="preserve">DM </v>
      </c>
      <c r="F117" t="s">
        <v>500</v>
      </c>
      <c r="G117">
        <v>16</v>
      </c>
      <c r="H117" t="str">
        <f t="shared" si="3"/>
        <v>DM16</v>
      </c>
      <c r="J117" s="6" t="s">
        <v>913</v>
      </c>
      <c r="K117" s="6" t="s">
        <v>146</v>
      </c>
      <c r="L117" t="str">
        <f>CONCATENATE(K117,J117,H117)</f>
        <v>='Depr&amp;Use Allow'!DM16</v>
      </c>
    </row>
    <row r="118" spans="1:12" x14ac:dyDescent="0.25">
      <c r="A118" s="6" t="s">
        <v>355</v>
      </c>
      <c r="B118" t="s">
        <v>375</v>
      </c>
      <c r="D118" t="str">
        <f t="shared" si="2"/>
        <v xml:space="preserve">DN </v>
      </c>
      <c r="F118" t="s">
        <v>501</v>
      </c>
      <c r="G118">
        <v>16</v>
      </c>
      <c r="H118" t="str">
        <f t="shared" si="3"/>
        <v>DN16</v>
      </c>
    </row>
    <row r="119" spans="1:12" x14ac:dyDescent="0.25">
      <c r="A119" s="6" t="s">
        <v>355</v>
      </c>
      <c r="B119" t="s">
        <v>376</v>
      </c>
      <c r="D119" t="str">
        <f t="shared" si="2"/>
        <v xml:space="preserve">DO </v>
      </c>
      <c r="F119" t="s">
        <v>502</v>
      </c>
      <c r="G119">
        <v>16</v>
      </c>
      <c r="H119" t="str">
        <f t="shared" si="3"/>
        <v>DO16</v>
      </c>
      <c r="J119" s="6" t="s">
        <v>913</v>
      </c>
      <c r="K119" s="6" t="s">
        <v>146</v>
      </c>
      <c r="L119" t="str">
        <f>CONCATENATE(K119,J119,H119)</f>
        <v>='Depr&amp;Use Allow'!DO16</v>
      </c>
    </row>
    <row r="120" spans="1:12" x14ac:dyDescent="0.25">
      <c r="A120" s="6" t="s">
        <v>355</v>
      </c>
      <c r="B120" t="s">
        <v>377</v>
      </c>
      <c r="D120" t="str">
        <f t="shared" si="2"/>
        <v xml:space="preserve">DP </v>
      </c>
      <c r="F120" t="s">
        <v>503</v>
      </c>
      <c r="G120">
        <v>16</v>
      </c>
      <c r="H120" t="str">
        <f t="shared" si="3"/>
        <v>DP16</v>
      </c>
    </row>
    <row r="121" spans="1:12" x14ac:dyDescent="0.25">
      <c r="A121" s="6" t="s">
        <v>355</v>
      </c>
      <c r="B121" t="s">
        <v>378</v>
      </c>
      <c r="D121" t="str">
        <f t="shared" si="2"/>
        <v xml:space="preserve">DQ </v>
      </c>
      <c r="F121" t="s">
        <v>504</v>
      </c>
      <c r="G121">
        <v>16</v>
      </c>
      <c r="H121" t="str">
        <f t="shared" si="3"/>
        <v>DQ16</v>
      </c>
      <c r="J121" s="6" t="s">
        <v>913</v>
      </c>
      <c r="K121" s="6" t="s">
        <v>146</v>
      </c>
      <c r="L121" t="str">
        <f>CONCATENATE(K121,J121,H121)</f>
        <v>='Depr&amp;Use Allow'!DQ16</v>
      </c>
    </row>
    <row r="122" spans="1:12" x14ac:dyDescent="0.25">
      <c r="A122" s="6" t="s">
        <v>355</v>
      </c>
      <c r="B122" t="s">
        <v>379</v>
      </c>
      <c r="D122" t="str">
        <f t="shared" si="2"/>
        <v xml:space="preserve">DR </v>
      </c>
      <c r="F122" t="s">
        <v>505</v>
      </c>
      <c r="G122">
        <v>16</v>
      </c>
      <c r="H122" t="str">
        <f t="shared" si="3"/>
        <v>DR16</v>
      </c>
    </row>
    <row r="123" spans="1:12" x14ac:dyDescent="0.25">
      <c r="A123" s="6" t="s">
        <v>355</v>
      </c>
      <c r="B123" t="s">
        <v>380</v>
      </c>
      <c r="D123" t="str">
        <f t="shared" si="2"/>
        <v xml:space="preserve">DS </v>
      </c>
      <c r="F123" t="s">
        <v>506</v>
      </c>
      <c r="G123">
        <v>16</v>
      </c>
      <c r="H123" t="str">
        <f t="shared" si="3"/>
        <v>DS16</v>
      </c>
      <c r="J123" s="6" t="s">
        <v>913</v>
      </c>
      <c r="K123" s="6" t="s">
        <v>146</v>
      </c>
      <c r="L123" t="str">
        <f>CONCATENATE(K123,J123,H123)</f>
        <v>='Depr&amp;Use Allow'!DS16</v>
      </c>
    </row>
    <row r="124" spans="1:12" x14ac:dyDescent="0.25">
      <c r="A124" s="6" t="s">
        <v>355</v>
      </c>
      <c r="B124" t="s">
        <v>381</v>
      </c>
      <c r="D124" t="str">
        <f t="shared" si="2"/>
        <v xml:space="preserve">DT </v>
      </c>
      <c r="F124" t="s">
        <v>507</v>
      </c>
      <c r="G124">
        <v>16</v>
      </c>
      <c r="H124" t="str">
        <f t="shared" si="3"/>
        <v>DT16</v>
      </c>
    </row>
    <row r="125" spans="1:12" x14ac:dyDescent="0.25">
      <c r="A125" s="6" t="s">
        <v>355</v>
      </c>
      <c r="B125" t="s">
        <v>382</v>
      </c>
      <c r="D125" t="str">
        <f t="shared" si="2"/>
        <v xml:space="preserve">DU </v>
      </c>
      <c r="F125" t="s">
        <v>508</v>
      </c>
      <c r="G125">
        <v>16</v>
      </c>
      <c r="H125" t="str">
        <f t="shared" si="3"/>
        <v>DU16</v>
      </c>
      <c r="J125" s="6" t="s">
        <v>913</v>
      </c>
      <c r="K125" s="6" t="s">
        <v>146</v>
      </c>
      <c r="L125" t="str">
        <f>CONCATENATE(K125,J125,H125)</f>
        <v>='Depr&amp;Use Allow'!DU16</v>
      </c>
    </row>
    <row r="126" spans="1:12" x14ac:dyDescent="0.25">
      <c r="A126" s="6" t="s">
        <v>355</v>
      </c>
      <c r="B126" t="s">
        <v>383</v>
      </c>
      <c r="D126" t="str">
        <f t="shared" si="2"/>
        <v xml:space="preserve">DV </v>
      </c>
      <c r="F126" t="s">
        <v>509</v>
      </c>
      <c r="G126">
        <v>16</v>
      </c>
      <c r="H126" t="str">
        <f t="shared" si="3"/>
        <v>DV16</v>
      </c>
    </row>
    <row r="127" spans="1:12" x14ac:dyDescent="0.25">
      <c r="A127" s="6" t="s">
        <v>355</v>
      </c>
      <c r="B127" t="s">
        <v>384</v>
      </c>
      <c r="D127" t="str">
        <f t="shared" si="2"/>
        <v xml:space="preserve">DW </v>
      </c>
      <c r="F127" t="s">
        <v>510</v>
      </c>
      <c r="G127">
        <v>16</v>
      </c>
      <c r="H127" t="str">
        <f t="shared" si="3"/>
        <v>DW16</v>
      </c>
      <c r="J127" s="6" t="s">
        <v>913</v>
      </c>
      <c r="K127" s="6" t="s">
        <v>146</v>
      </c>
      <c r="L127" t="str">
        <f>CONCATENATE(K127,J127,H127)</f>
        <v>='Depr&amp;Use Allow'!DW16</v>
      </c>
    </row>
    <row r="128" spans="1:12" x14ac:dyDescent="0.25">
      <c r="A128" s="6" t="s">
        <v>355</v>
      </c>
      <c r="B128" t="s">
        <v>385</v>
      </c>
      <c r="D128" t="str">
        <f t="shared" si="2"/>
        <v xml:space="preserve">DX </v>
      </c>
      <c r="F128" t="s">
        <v>511</v>
      </c>
      <c r="G128">
        <v>16</v>
      </c>
      <c r="H128" t="str">
        <f t="shared" si="3"/>
        <v>DX16</v>
      </c>
    </row>
    <row r="129" spans="1:12" x14ac:dyDescent="0.25">
      <c r="A129" s="6" t="s">
        <v>355</v>
      </c>
      <c r="B129" t="s">
        <v>386</v>
      </c>
      <c r="D129" t="str">
        <f t="shared" si="2"/>
        <v xml:space="preserve">DY </v>
      </c>
      <c r="F129" t="s">
        <v>512</v>
      </c>
      <c r="G129">
        <v>16</v>
      </c>
      <c r="H129" t="str">
        <f t="shared" si="3"/>
        <v>DY16</v>
      </c>
      <c r="J129" s="6" t="s">
        <v>913</v>
      </c>
      <c r="K129" s="6" t="s">
        <v>146</v>
      </c>
      <c r="L129" t="str">
        <f>CONCATENATE(K129,J129,H129)</f>
        <v>='Depr&amp;Use Allow'!DY16</v>
      </c>
    </row>
    <row r="130" spans="1:12" x14ac:dyDescent="0.25">
      <c r="A130" s="6" t="s">
        <v>355</v>
      </c>
      <c r="B130" t="s">
        <v>361</v>
      </c>
      <c r="D130" t="str">
        <f t="shared" ref="D130:D193" si="4">CONCATENATE(A130,B130)</f>
        <v>DZ</v>
      </c>
      <c r="F130" t="s">
        <v>389</v>
      </c>
      <c r="G130">
        <v>16</v>
      </c>
      <c r="H130" t="str">
        <f t="shared" ref="H130:H193" si="5">CONCATENATE(F130,G130)</f>
        <v>DZ16</v>
      </c>
    </row>
    <row r="131" spans="1:12" x14ac:dyDescent="0.25">
      <c r="A131" s="6" t="s">
        <v>356</v>
      </c>
      <c r="B131" s="6" t="s">
        <v>362</v>
      </c>
      <c r="D131" t="str">
        <f t="shared" si="4"/>
        <v xml:space="preserve">EA </v>
      </c>
      <c r="F131" t="s">
        <v>513</v>
      </c>
      <c r="G131">
        <v>16</v>
      </c>
      <c r="H131" t="str">
        <f t="shared" si="5"/>
        <v>EA16</v>
      </c>
      <c r="J131" s="6" t="s">
        <v>913</v>
      </c>
      <c r="K131" s="6" t="s">
        <v>146</v>
      </c>
      <c r="L131" t="str">
        <f>CONCATENATE(K131,J131,H131)</f>
        <v>='Depr&amp;Use Allow'!EA16</v>
      </c>
    </row>
    <row r="132" spans="1:12" x14ac:dyDescent="0.25">
      <c r="A132" s="6" t="s">
        <v>356</v>
      </c>
      <c r="B132" s="6" t="s">
        <v>363</v>
      </c>
      <c r="D132" t="str">
        <f t="shared" si="4"/>
        <v xml:space="preserve">EB </v>
      </c>
      <c r="F132" t="s">
        <v>514</v>
      </c>
      <c r="G132">
        <v>16</v>
      </c>
      <c r="H132" t="str">
        <f t="shared" si="5"/>
        <v>EB16</v>
      </c>
    </row>
    <row r="133" spans="1:12" x14ac:dyDescent="0.25">
      <c r="A133" s="6" t="s">
        <v>356</v>
      </c>
      <c r="B133" s="6" t="s">
        <v>364</v>
      </c>
      <c r="D133" t="str">
        <f t="shared" si="4"/>
        <v xml:space="preserve">EC </v>
      </c>
      <c r="F133" t="s">
        <v>515</v>
      </c>
      <c r="G133">
        <v>16</v>
      </c>
      <c r="H133" t="str">
        <f t="shared" si="5"/>
        <v>EC16</v>
      </c>
      <c r="J133" s="6" t="s">
        <v>913</v>
      </c>
      <c r="K133" s="6" t="s">
        <v>146</v>
      </c>
      <c r="L133" t="str">
        <f>CONCATENATE(K133,J133,H133)</f>
        <v>='Depr&amp;Use Allow'!EC16</v>
      </c>
    </row>
    <row r="134" spans="1:12" x14ac:dyDescent="0.25">
      <c r="A134" s="6" t="s">
        <v>356</v>
      </c>
      <c r="B134" s="6" t="s">
        <v>365</v>
      </c>
      <c r="D134" t="str">
        <f t="shared" si="4"/>
        <v xml:space="preserve">ED </v>
      </c>
      <c r="F134" t="s">
        <v>516</v>
      </c>
      <c r="G134">
        <v>16</v>
      </c>
      <c r="H134" t="str">
        <f t="shared" si="5"/>
        <v>ED16</v>
      </c>
    </row>
    <row r="135" spans="1:12" x14ac:dyDescent="0.25">
      <c r="A135" s="6" t="s">
        <v>356</v>
      </c>
      <c r="B135" s="6" t="s">
        <v>366</v>
      </c>
      <c r="D135" t="str">
        <f t="shared" si="4"/>
        <v xml:space="preserve">EE </v>
      </c>
      <c r="F135" t="s">
        <v>517</v>
      </c>
      <c r="G135">
        <v>16</v>
      </c>
      <c r="H135" t="str">
        <f t="shared" si="5"/>
        <v>EE16</v>
      </c>
      <c r="J135" s="6" t="s">
        <v>913</v>
      </c>
      <c r="K135" s="6" t="s">
        <v>146</v>
      </c>
      <c r="L135" t="str">
        <f>CONCATENATE(K135,J135,H135)</f>
        <v>='Depr&amp;Use Allow'!EE16</v>
      </c>
    </row>
    <row r="136" spans="1:12" x14ac:dyDescent="0.25">
      <c r="A136" s="6" t="s">
        <v>356</v>
      </c>
      <c r="B136" s="6" t="s">
        <v>367</v>
      </c>
      <c r="D136" t="str">
        <f t="shared" si="4"/>
        <v xml:space="preserve">EF </v>
      </c>
      <c r="F136" t="s">
        <v>518</v>
      </c>
      <c r="G136">
        <v>16</v>
      </c>
      <c r="H136" t="str">
        <f t="shared" si="5"/>
        <v>EF16</v>
      </c>
    </row>
    <row r="137" spans="1:12" x14ac:dyDescent="0.25">
      <c r="A137" s="6" t="s">
        <v>356</v>
      </c>
      <c r="B137" s="6" t="s">
        <v>368</v>
      </c>
      <c r="D137" t="str">
        <f t="shared" si="4"/>
        <v xml:space="preserve">EG </v>
      </c>
      <c r="F137" t="s">
        <v>519</v>
      </c>
      <c r="G137">
        <v>16</v>
      </c>
      <c r="H137" t="str">
        <f t="shared" si="5"/>
        <v>EG16</v>
      </c>
      <c r="J137" s="6" t="s">
        <v>913</v>
      </c>
      <c r="K137" s="6" t="s">
        <v>146</v>
      </c>
      <c r="L137" t="str">
        <f>CONCATENATE(K137,J137,H137)</f>
        <v>='Depr&amp;Use Allow'!EG16</v>
      </c>
    </row>
    <row r="138" spans="1:12" x14ac:dyDescent="0.25">
      <c r="A138" s="6" t="s">
        <v>356</v>
      </c>
      <c r="B138" t="s">
        <v>369</v>
      </c>
      <c r="D138" t="str">
        <f t="shared" si="4"/>
        <v xml:space="preserve">EH </v>
      </c>
      <c r="F138" t="s">
        <v>520</v>
      </c>
      <c r="G138">
        <v>16</v>
      </c>
      <c r="H138" t="str">
        <f t="shared" si="5"/>
        <v>EH16</v>
      </c>
    </row>
    <row r="139" spans="1:12" x14ac:dyDescent="0.25">
      <c r="A139" s="6" t="s">
        <v>356</v>
      </c>
      <c r="B139" t="s">
        <v>370</v>
      </c>
      <c r="D139" t="str">
        <f t="shared" si="4"/>
        <v xml:space="preserve">EI </v>
      </c>
      <c r="F139" t="s">
        <v>521</v>
      </c>
      <c r="G139">
        <v>16</v>
      </c>
      <c r="H139" t="str">
        <f t="shared" si="5"/>
        <v>EI16</v>
      </c>
      <c r="J139" s="6" t="s">
        <v>913</v>
      </c>
      <c r="K139" s="6" t="s">
        <v>146</v>
      </c>
      <c r="L139" t="str">
        <f>CONCATENATE(K139,J139,H139)</f>
        <v>='Depr&amp;Use Allow'!EI16</v>
      </c>
    </row>
    <row r="140" spans="1:12" x14ac:dyDescent="0.25">
      <c r="A140" s="6" t="s">
        <v>356</v>
      </c>
      <c r="B140" t="s">
        <v>371</v>
      </c>
      <c r="D140" t="str">
        <f t="shared" si="4"/>
        <v xml:space="preserve">EJ </v>
      </c>
      <c r="F140" t="s">
        <v>522</v>
      </c>
      <c r="G140">
        <v>16</v>
      </c>
      <c r="H140" t="str">
        <f t="shared" si="5"/>
        <v>EJ16</v>
      </c>
    </row>
    <row r="141" spans="1:12" x14ac:dyDescent="0.25">
      <c r="A141" s="6" t="s">
        <v>356</v>
      </c>
      <c r="B141" t="s">
        <v>372</v>
      </c>
      <c r="D141" t="str">
        <f t="shared" si="4"/>
        <v xml:space="preserve">EK </v>
      </c>
      <c r="F141" t="s">
        <v>523</v>
      </c>
      <c r="G141">
        <v>16</v>
      </c>
      <c r="H141" t="str">
        <f t="shared" si="5"/>
        <v>EK16</v>
      </c>
      <c r="J141" s="6" t="s">
        <v>913</v>
      </c>
      <c r="K141" s="6" t="s">
        <v>146</v>
      </c>
      <c r="L141" t="str">
        <f>CONCATENATE(K141,J141,H141)</f>
        <v>='Depr&amp;Use Allow'!EK16</v>
      </c>
    </row>
    <row r="142" spans="1:12" x14ac:dyDescent="0.25">
      <c r="A142" s="6" t="s">
        <v>356</v>
      </c>
      <c r="B142" t="s">
        <v>373</v>
      </c>
      <c r="D142" t="str">
        <f t="shared" si="4"/>
        <v xml:space="preserve">EL </v>
      </c>
      <c r="F142" t="s">
        <v>524</v>
      </c>
      <c r="G142">
        <v>16</v>
      </c>
      <c r="H142" t="str">
        <f t="shared" si="5"/>
        <v>EL16</v>
      </c>
    </row>
    <row r="143" spans="1:12" x14ac:dyDescent="0.25">
      <c r="A143" s="6" t="s">
        <v>356</v>
      </c>
      <c r="B143" t="s">
        <v>374</v>
      </c>
      <c r="D143" t="str">
        <f t="shared" si="4"/>
        <v xml:space="preserve">EM </v>
      </c>
      <c r="F143" t="s">
        <v>525</v>
      </c>
      <c r="G143">
        <v>16</v>
      </c>
      <c r="H143" t="str">
        <f t="shared" si="5"/>
        <v>EM16</v>
      </c>
      <c r="J143" s="6" t="s">
        <v>913</v>
      </c>
      <c r="K143" s="6" t="s">
        <v>146</v>
      </c>
      <c r="L143" t="str">
        <f>CONCATENATE(K143,J143,H143)</f>
        <v>='Depr&amp;Use Allow'!EM16</v>
      </c>
    </row>
    <row r="144" spans="1:12" x14ac:dyDescent="0.25">
      <c r="A144" s="6" t="s">
        <v>356</v>
      </c>
      <c r="B144" t="s">
        <v>375</v>
      </c>
      <c r="D144" t="str">
        <f t="shared" si="4"/>
        <v xml:space="preserve">EN </v>
      </c>
      <c r="F144" t="s">
        <v>526</v>
      </c>
      <c r="G144">
        <v>16</v>
      </c>
      <c r="H144" t="str">
        <f t="shared" si="5"/>
        <v>EN16</v>
      </c>
    </row>
    <row r="145" spans="1:12" x14ac:dyDescent="0.25">
      <c r="A145" s="6" t="s">
        <v>356</v>
      </c>
      <c r="B145" t="s">
        <v>376</v>
      </c>
      <c r="D145" t="str">
        <f t="shared" si="4"/>
        <v xml:space="preserve">EO </v>
      </c>
      <c r="F145" t="s">
        <v>527</v>
      </c>
      <c r="G145">
        <v>16</v>
      </c>
      <c r="H145" t="str">
        <f t="shared" si="5"/>
        <v>EO16</v>
      </c>
      <c r="J145" s="6" t="s">
        <v>913</v>
      </c>
      <c r="K145" s="6" t="s">
        <v>146</v>
      </c>
      <c r="L145" t="str">
        <f>CONCATENATE(K145,J145,H145)</f>
        <v>='Depr&amp;Use Allow'!EO16</v>
      </c>
    </row>
    <row r="146" spans="1:12" x14ac:dyDescent="0.25">
      <c r="A146" s="6" t="s">
        <v>356</v>
      </c>
      <c r="B146" t="s">
        <v>377</v>
      </c>
      <c r="D146" t="str">
        <f t="shared" si="4"/>
        <v xml:space="preserve">EP </v>
      </c>
      <c r="F146" t="s">
        <v>528</v>
      </c>
      <c r="G146">
        <v>16</v>
      </c>
      <c r="H146" t="str">
        <f t="shared" si="5"/>
        <v>EP16</v>
      </c>
    </row>
    <row r="147" spans="1:12" x14ac:dyDescent="0.25">
      <c r="A147" s="6" t="s">
        <v>356</v>
      </c>
      <c r="B147" t="s">
        <v>378</v>
      </c>
      <c r="D147" t="str">
        <f t="shared" si="4"/>
        <v xml:space="preserve">EQ </v>
      </c>
      <c r="F147" t="s">
        <v>529</v>
      </c>
      <c r="G147">
        <v>16</v>
      </c>
      <c r="H147" t="str">
        <f t="shared" si="5"/>
        <v>EQ16</v>
      </c>
      <c r="J147" s="6" t="s">
        <v>913</v>
      </c>
      <c r="K147" s="6" t="s">
        <v>146</v>
      </c>
      <c r="L147" t="str">
        <f>CONCATENATE(K147,J147,H147)</f>
        <v>='Depr&amp;Use Allow'!EQ16</v>
      </c>
    </row>
    <row r="148" spans="1:12" x14ac:dyDescent="0.25">
      <c r="A148" s="6" t="s">
        <v>356</v>
      </c>
      <c r="B148" t="s">
        <v>379</v>
      </c>
      <c r="D148" t="str">
        <f t="shared" si="4"/>
        <v xml:space="preserve">ER </v>
      </c>
      <c r="F148" t="s">
        <v>530</v>
      </c>
      <c r="G148">
        <v>16</v>
      </c>
      <c r="H148" t="str">
        <f t="shared" si="5"/>
        <v>ER16</v>
      </c>
    </row>
    <row r="149" spans="1:12" x14ac:dyDescent="0.25">
      <c r="A149" s="6" t="s">
        <v>356</v>
      </c>
      <c r="B149" t="s">
        <v>380</v>
      </c>
      <c r="D149" t="str">
        <f t="shared" si="4"/>
        <v xml:space="preserve">ES </v>
      </c>
      <c r="F149" t="s">
        <v>531</v>
      </c>
      <c r="G149">
        <v>16</v>
      </c>
      <c r="H149" t="str">
        <f t="shared" si="5"/>
        <v>ES16</v>
      </c>
      <c r="J149" s="6" t="s">
        <v>913</v>
      </c>
      <c r="K149" s="6" t="s">
        <v>146</v>
      </c>
      <c r="L149" t="str">
        <f>CONCATENATE(K149,J149,H149)</f>
        <v>='Depr&amp;Use Allow'!ES16</v>
      </c>
    </row>
    <row r="150" spans="1:12" x14ac:dyDescent="0.25">
      <c r="A150" s="6" t="s">
        <v>356</v>
      </c>
      <c r="B150" t="s">
        <v>381</v>
      </c>
      <c r="D150" t="str">
        <f t="shared" si="4"/>
        <v xml:space="preserve">ET </v>
      </c>
      <c r="F150" t="s">
        <v>532</v>
      </c>
      <c r="G150">
        <v>16</v>
      </c>
      <c r="H150" t="str">
        <f t="shared" si="5"/>
        <v>ET16</v>
      </c>
    </row>
    <row r="151" spans="1:12" x14ac:dyDescent="0.25">
      <c r="A151" s="6" t="s">
        <v>356</v>
      </c>
      <c r="B151" t="s">
        <v>382</v>
      </c>
      <c r="D151" t="str">
        <f t="shared" si="4"/>
        <v xml:space="preserve">EU </v>
      </c>
      <c r="F151" t="s">
        <v>533</v>
      </c>
      <c r="G151">
        <v>16</v>
      </c>
      <c r="H151" t="str">
        <f t="shared" si="5"/>
        <v>EU16</v>
      </c>
      <c r="J151" s="6" t="s">
        <v>913</v>
      </c>
      <c r="K151" s="6" t="s">
        <v>146</v>
      </c>
      <c r="L151" t="str">
        <f>CONCATENATE(K151,J151,H151)</f>
        <v>='Depr&amp;Use Allow'!EU16</v>
      </c>
    </row>
    <row r="152" spans="1:12" x14ac:dyDescent="0.25">
      <c r="A152" s="6" t="s">
        <v>356</v>
      </c>
      <c r="B152" t="s">
        <v>383</v>
      </c>
      <c r="D152" t="str">
        <f t="shared" si="4"/>
        <v xml:space="preserve">EV </v>
      </c>
      <c r="F152" t="s">
        <v>534</v>
      </c>
      <c r="G152">
        <v>16</v>
      </c>
      <c r="H152" t="str">
        <f t="shared" si="5"/>
        <v>EV16</v>
      </c>
    </row>
    <row r="153" spans="1:12" x14ac:dyDescent="0.25">
      <c r="A153" s="6" t="s">
        <v>356</v>
      </c>
      <c r="B153" t="s">
        <v>384</v>
      </c>
      <c r="D153" t="str">
        <f t="shared" si="4"/>
        <v xml:space="preserve">EW </v>
      </c>
      <c r="F153" t="s">
        <v>535</v>
      </c>
      <c r="G153">
        <v>16</v>
      </c>
      <c r="H153" t="str">
        <f t="shared" si="5"/>
        <v>EW16</v>
      </c>
      <c r="J153" s="6" t="s">
        <v>913</v>
      </c>
      <c r="K153" s="6" t="s">
        <v>146</v>
      </c>
      <c r="L153" t="str">
        <f>CONCATENATE(K153,J153,H153)</f>
        <v>='Depr&amp;Use Allow'!EW16</v>
      </c>
    </row>
    <row r="154" spans="1:12" x14ac:dyDescent="0.25">
      <c r="A154" s="6" t="s">
        <v>356</v>
      </c>
      <c r="B154" t="s">
        <v>385</v>
      </c>
      <c r="D154" t="str">
        <f t="shared" si="4"/>
        <v xml:space="preserve">EX </v>
      </c>
      <c r="F154" t="s">
        <v>536</v>
      </c>
      <c r="G154">
        <v>16</v>
      </c>
      <c r="H154" t="str">
        <f t="shared" si="5"/>
        <v>EX16</v>
      </c>
    </row>
    <row r="155" spans="1:12" x14ac:dyDescent="0.25">
      <c r="A155" s="6" t="s">
        <v>356</v>
      </c>
      <c r="B155" t="s">
        <v>386</v>
      </c>
      <c r="D155" t="str">
        <f t="shared" si="4"/>
        <v xml:space="preserve">EY </v>
      </c>
      <c r="F155" t="s">
        <v>537</v>
      </c>
      <c r="G155">
        <v>16</v>
      </c>
      <c r="H155" t="str">
        <f t="shared" si="5"/>
        <v>EY16</v>
      </c>
      <c r="J155" s="6" t="s">
        <v>913</v>
      </c>
      <c r="K155" s="6" t="s">
        <v>146</v>
      </c>
      <c r="L155" t="str">
        <f>CONCATENATE(K155,J155,H155)</f>
        <v>='Depr&amp;Use Allow'!EY16</v>
      </c>
    </row>
    <row r="156" spans="1:12" x14ac:dyDescent="0.25">
      <c r="A156" s="6" t="s">
        <v>356</v>
      </c>
      <c r="B156" t="s">
        <v>361</v>
      </c>
      <c r="D156" t="str">
        <f t="shared" si="4"/>
        <v>EZ</v>
      </c>
      <c r="F156" t="s">
        <v>390</v>
      </c>
      <c r="G156">
        <v>16</v>
      </c>
      <c r="H156" t="str">
        <f t="shared" si="5"/>
        <v>EZ16</v>
      </c>
    </row>
    <row r="157" spans="1:12" x14ac:dyDescent="0.25">
      <c r="A157" s="6" t="s">
        <v>357</v>
      </c>
      <c r="B157" s="6" t="s">
        <v>362</v>
      </c>
      <c r="D157" t="str">
        <f t="shared" si="4"/>
        <v xml:space="preserve">FA </v>
      </c>
      <c r="F157" t="s">
        <v>538</v>
      </c>
      <c r="G157">
        <v>16</v>
      </c>
      <c r="H157" t="str">
        <f t="shared" si="5"/>
        <v>FA16</v>
      </c>
      <c r="J157" s="6" t="s">
        <v>913</v>
      </c>
      <c r="K157" s="6" t="s">
        <v>146</v>
      </c>
      <c r="L157" t="str">
        <f>CONCATENATE(K157,J157,H157)</f>
        <v>='Depr&amp;Use Allow'!FA16</v>
      </c>
    </row>
    <row r="158" spans="1:12" x14ac:dyDescent="0.25">
      <c r="A158" s="6" t="s">
        <v>357</v>
      </c>
      <c r="B158" s="6" t="s">
        <v>363</v>
      </c>
      <c r="D158" t="str">
        <f t="shared" si="4"/>
        <v xml:space="preserve">FB </v>
      </c>
      <c r="F158" t="s">
        <v>539</v>
      </c>
      <c r="G158">
        <v>16</v>
      </c>
      <c r="H158" t="str">
        <f t="shared" si="5"/>
        <v>FB16</v>
      </c>
    </row>
    <row r="159" spans="1:12" x14ac:dyDescent="0.25">
      <c r="A159" s="6" t="s">
        <v>357</v>
      </c>
      <c r="B159" s="6" t="s">
        <v>364</v>
      </c>
      <c r="D159" t="str">
        <f t="shared" si="4"/>
        <v xml:space="preserve">FC </v>
      </c>
      <c r="F159" t="s">
        <v>540</v>
      </c>
      <c r="G159">
        <v>16</v>
      </c>
      <c r="H159" t="str">
        <f t="shared" si="5"/>
        <v>FC16</v>
      </c>
      <c r="J159" s="6" t="s">
        <v>913</v>
      </c>
      <c r="K159" s="6" t="s">
        <v>146</v>
      </c>
      <c r="L159" t="str">
        <f>CONCATENATE(K159,J159,H159)</f>
        <v>='Depr&amp;Use Allow'!FC16</v>
      </c>
    </row>
    <row r="160" spans="1:12" x14ac:dyDescent="0.25">
      <c r="A160" s="6" t="s">
        <v>357</v>
      </c>
      <c r="B160" s="6" t="s">
        <v>365</v>
      </c>
      <c r="D160" t="str">
        <f t="shared" si="4"/>
        <v xml:space="preserve">FD </v>
      </c>
      <c r="F160" t="s">
        <v>541</v>
      </c>
      <c r="G160">
        <v>16</v>
      </c>
      <c r="H160" t="str">
        <f t="shared" si="5"/>
        <v>FD16</v>
      </c>
    </row>
    <row r="161" spans="1:12" x14ac:dyDescent="0.25">
      <c r="A161" s="6" t="s">
        <v>357</v>
      </c>
      <c r="B161" s="6" t="s">
        <v>366</v>
      </c>
      <c r="D161" t="str">
        <f t="shared" si="4"/>
        <v xml:space="preserve">FE </v>
      </c>
      <c r="F161" t="s">
        <v>542</v>
      </c>
      <c r="G161">
        <v>16</v>
      </c>
      <c r="H161" t="str">
        <f t="shared" si="5"/>
        <v>FE16</v>
      </c>
      <c r="J161" s="6" t="s">
        <v>913</v>
      </c>
      <c r="K161" s="6" t="s">
        <v>146</v>
      </c>
      <c r="L161" t="str">
        <f>CONCATENATE(K161,J161,H161)</f>
        <v>='Depr&amp;Use Allow'!FE16</v>
      </c>
    </row>
    <row r="162" spans="1:12" x14ac:dyDescent="0.25">
      <c r="A162" s="6" t="s">
        <v>357</v>
      </c>
      <c r="B162" s="6" t="s">
        <v>367</v>
      </c>
      <c r="D162" t="str">
        <f t="shared" si="4"/>
        <v xml:space="preserve">FF </v>
      </c>
      <c r="F162" t="s">
        <v>543</v>
      </c>
      <c r="G162">
        <v>16</v>
      </c>
      <c r="H162" t="str">
        <f t="shared" si="5"/>
        <v>FF16</v>
      </c>
    </row>
    <row r="163" spans="1:12" x14ac:dyDescent="0.25">
      <c r="A163" s="6" t="s">
        <v>357</v>
      </c>
      <c r="B163" s="6" t="s">
        <v>368</v>
      </c>
      <c r="D163" t="str">
        <f t="shared" si="4"/>
        <v xml:space="preserve">FG </v>
      </c>
      <c r="F163" t="s">
        <v>544</v>
      </c>
      <c r="G163">
        <v>16</v>
      </c>
      <c r="H163" t="str">
        <f t="shared" si="5"/>
        <v>FG16</v>
      </c>
      <c r="J163" s="6" t="s">
        <v>913</v>
      </c>
      <c r="K163" s="6" t="s">
        <v>146</v>
      </c>
      <c r="L163" t="str">
        <f>CONCATENATE(K163,J163,H163)</f>
        <v>='Depr&amp;Use Allow'!FG16</v>
      </c>
    </row>
    <row r="164" spans="1:12" x14ac:dyDescent="0.25">
      <c r="A164" s="6" t="s">
        <v>357</v>
      </c>
      <c r="B164" t="s">
        <v>369</v>
      </c>
      <c r="D164" t="str">
        <f t="shared" si="4"/>
        <v xml:space="preserve">FH </v>
      </c>
      <c r="F164" t="s">
        <v>545</v>
      </c>
      <c r="G164">
        <v>16</v>
      </c>
      <c r="H164" t="str">
        <f t="shared" si="5"/>
        <v>FH16</v>
      </c>
    </row>
    <row r="165" spans="1:12" x14ac:dyDescent="0.25">
      <c r="A165" s="6" t="s">
        <v>357</v>
      </c>
      <c r="B165" t="s">
        <v>370</v>
      </c>
      <c r="D165" t="str">
        <f t="shared" si="4"/>
        <v xml:space="preserve">FI </v>
      </c>
      <c r="F165" t="s">
        <v>546</v>
      </c>
      <c r="G165">
        <v>16</v>
      </c>
      <c r="H165" t="str">
        <f t="shared" si="5"/>
        <v>FI16</v>
      </c>
      <c r="J165" s="6" t="s">
        <v>913</v>
      </c>
      <c r="K165" s="6" t="s">
        <v>146</v>
      </c>
      <c r="L165" t="str">
        <f>CONCATENATE(K165,J165,H165)</f>
        <v>='Depr&amp;Use Allow'!FI16</v>
      </c>
    </row>
    <row r="166" spans="1:12" x14ac:dyDescent="0.25">
      <c r="A166" s="6" t="s">
        <v>357</v>
      </c>
      <c r="B166" t="s">
        <v>371</v>
      </c>
      <c r="D166" t="str">
        <f t="shared" si="4"/>
        <v xml:space="preserve">FJ </v>
      </c>
      <c r="F166" t="s">
        <v>547</v>
      </c>
      <c r="G166">
        <v>16</v>
      </c>
      <c r="H166" t="str">
        <f t="shared" si="5"/>
        <v>FJ16</v>
      </c>
    </row>
    <row r="167" spans="1:12" x14ac:dyDescent="0.25">
      <c r="A167" s="6" t="s">
        <v>357</v>
      </c>
      <c r="B167" t="s">
        <v>372</v>
      </c>
      <c r="D167" t="str">
        <f t="shared" si="4"/>
        <v xml:space="preserve">FK </v>
      </c>
      <c r="F167" t="s">
        <v>548</v>
      </c>
      <c r="G167">
        <v>16</v>
      </c>
      <c r="H167" t="str">
        <f t="shared" si="5"/>
        <v>FK16</v>
      </c>
      <c r="J167" s="6" t="s">
        <v>913</v>
      </c>
      <c r="K167" s="6" t="s">
        <v>146</v>
      </c>
      <c r="L167" t="str">
        <f>CONCATENATE(K167,J167,H167)</f>
        <v>='Depr&amp;Use Allow'!FK16</v>
      </c>
    </row>
    <row r="168" spans="1:12" x14ac:dyDescent="0.25">
      <c r="A168" s="6" t="s">
        <v>357</v>
      </c>
      <c r="B168" t="s">
        <v>373</v>
      </c>
      <c r="D168" t="str">
        <f t="shared" si="4"/>
        <v xml:space="preserve">FL </v>
      </c>
      <c r="F168" t="s">
        <v>549</v>
      </c>
      <c r="G168">
        <v>16</v>
      </c>
      <c r="H168" t="str">
        <f t="shared" si="5"/>
        <v>FL16</v>
      </c>
    </row>
    <row r="169" spans="1:12" x14ac:dyDescent="0.25">
      <c r="A169" s="6" t="s">
        <v>357</v>
      </c>
      <c r="B169" t="s">
        <v>374</v>
      </c>
      <c r="D169" t="str">
        <f t="shared" si="4"/>
        <v xml:space="preserve">FM </v>
      </c>
      <c r="F169" t="s">
        <v>550</v>
      </c>
      <c r="G169">
        <v>16</v>
      </c>
      <c r="H169" t="str">
        <f t="shared" si="5"/>
        <v>FM16</v>
      </c>
      <c r="J169" s="6" t="s">
        <v>913</v>
      </c>
      <c r="K169" s="6" t="s">
        <v>146</v>
      </c>
      <c r="L169" t="str">
        <f>CONCATENATE(K169,J169,H169)</f>
        <v>='Depr&amp;Use Allow'!FM16</v>
      </c>
    </row>
    <row r="170" spans="1:12" x14ac:dyDescent="0.25">
      <c r="A170" s="6" t="s">
        <v>357</v>
      </c>
      <c r="B170" t="s">
        <v>375</v>
      </c>
      <c r="D170" t="str">
        <f t="shared" si="4"/>
        <v xml:space="preserve">FN </v>
      </c>
      <c r="F170" t="s">
        <v>551</v>
      </c>
      <c r="G170">
        <v>16</v>
      </c>
      <c r="H170" t="str">
        <f t="shared" si="5"/>
        <v>FN16</v>
      </c>
    </row>
    <row r="171" spans="1:12" x14ac:dyDescent="0.25">
      <c r="A171" s="6" t="s">
        <v>357</v>
      </c>
      <c r="B171" t="s">
        <v>376</v>
      </c>
      <c r="D171" t="str">
        <f t="shared" si="4"/>
        <v xml:space="preserve">FO </v>
      </c>
      <c r="F171" t="s">
        <v>552</v>
      </c>
      <c r="G171">
        <v>16</v>
      </c>
      <c r="H171" t="str">
        <f t="shared" si="5"/>
        <v>FO16</v>
      </c>
      <c r="J171" s="6" t="s">
        <v>913</v>
      </c>
      <c r="K171" s="6" t="s">
        <v>146</v>
      </c>
      <c r="L171" t="str">
        <f>CONCATENATE(K171,J171,H171)</f>
        <v>='Depr&amp;Use Allow'!FO16</v>
      </c>
    </row>
    <row r="172" spans="1:12" x14ac:dyDescent="0.25">
      <c r="A172" s="6" t="s">
        <v>357</v>
      </c>
      <c r="B172" t="s">
        <v>377</v>
      </c>
      <c r="D172" t="str">
        <f t="shared" si="4"/>
        <v xml:space="preserve">FP </v>
      </c>
      <c r="F172" t="s">
        <v>553</v>
      </c>
      <c r="G172">
        <v>16</v>
      </c>
      <c r="H172" t="str">
        <f t="shared" si="5"/>
        <v>FP16</v>
      </c>
    </row>
    <row r="173" spans="1:12" x14ac:dyDescent="0.25">
      <c r="A173" s="6" t="s">
        <v>357</v>
      </c>
      <c r="B173" t="s">
        <v>378</v>
      </c>
      <c r="D173" t="str">
        <f t="shared" si="4"/>
        <v xml:space="preserve">FQ </v>
      </c>
      <c r="F173" t="s">
        <v>554</v>
      </c>
      <c r="G173">
        <v>16</v>
      </c>
      <c r="H173" t="str">
        <f t="shared" si="5"/>
        <v>FQ16</v>
      </c>
      <c r="J173" s="6" t="s">
        <v>913</v>
      </c>
      <c r="K173" s="6" t="s">
        <v>146</v>
      </c>
      <c r="L173" t="str">
        <f>CONCATENATE(K173,J173,H173)</f>
        <v>='Depr&amp;Use Allow'!FQ16</v>
      </c>
    </row>
    <row r="174" spans="1:12" x14ac:dyDescent="0.25">
      <c r="A174" s="6" t="s">
        <v>357</v>
      </c>
      <c r="B174" t="s">
        <v>379</v>
      </c>
      <c r="D174" t="str">
        <f t="shared" si="4"/>
        <v xml:space="preserve">FR </v>
      </c>
      <c r="F174" t="s">
        <v>555</v>
      </c>
      <c r="G174">
        <v>16</v>
      </c>
      <c r="H174" t="str">
        <f t="shared" si="5"/>
        <v>FR16</v>
      </c>
    </row>
    <row r="175" spans="1:12" x14ac:dyDescent="0.25">
      <c r="A175" s="6" t="s">
        <v>357</v>
      </c>
      <c r="B175" t="s">
        <v>380</v>
      </c>
      <c r="D175" t="str">
        <f t="shared" si="4"/>
        <v xml:space="preserve">FS </v>
      </c>
      <c r="F175" t="s">
        <v>556</v>
      </c>
      <c r="G175">
        <v>16</v>
      </c>
      <c r="H175" t="str">
        <f t="shared" si="5"/>
        <v>FS16</v>
      </c>
      <c r="J175" s="6" t="s">
        <v>913</v>
      </c>
      <c r="K175" s="6" t="s">
        <v>146</v>
      </c>
      <c r="L175" t="str">
        <f>CONCATENATE(K175,J175,H175)</f>
        <v>='Depr&amp;Use Allow'!FS16</v>
      </c>
    </row>
    <row r="176" spans="1:12" x14ac:dyDescent="0.25">
      <c r="A176" s="6" t="s">
        <v>357</v>
      </c>
      <c r="B176" t="s">
        <v>381</v>
      </c>
      <c r="D176" t="str">
        <f t="shared" si="4"/>
        <v xml:space="preserve">FT </v>
      </c>
      <c r="F176" t="s">
        <v>557</v>
      </c>
      <c r="G176">
        <v>16</v>
      </c>
      <c r="H176" t="str">
        <f t="shared" si="5"/>
        <v>FT16</v>
      </c>
    </row>
    <row r="177" spans="1:12" x14ac:dyDescent="0.25">
      <c r="A177" s="6" t="s">
        <v>357</v>
      </c>
      <c r="B177" t="s">
        <v>382</v>
      </c>
      <c r="D177" t="str">
        <f t="shared" si="4"/>
        <v xml:space="preserve">FU </v>
      </c>
      <c r="F177" t="s">
        <v>558</v>
      </c>
      <c r="G177">
        <v>16</v>
      </c>
      <c r="H177" t="str">
        <f t="shared" si="5"/>
        <v>FU16</v>
      </c>
      <c r="J177" s="6" t="s">
        <v>913</v>
      </c>
      <c r="K177" s="6" t="s">
        <v>146</v>
      </c>
      <c r="L177" t="str">
        <f>CONCATENATE(K177,J177,H177)</f>
        <v>='Depr&amp;Use Allow'!FU16</v>
      </c>
    </row>
    <row r="178" spans="1:12" x14ac:dyDescent="0.25">
      <c r="A178" s="6" t="s">
        <v>357</v>
      </c>
      <c r="B178" t="s">
        <v>383</v>
      </c>
      <c r="D178" t="str">
        <f t="shared" si="4"/>
        <v xml:space="preserve">FV </v>
      </c>
      <c r="F178" t="s">
        <v>559</v>
      </c>
      <c r="G178">
        <v>16</v>
      </c>
      <c r="H178" t="str">
        <f t="shared" si="5"/>
        <v>FV16</v>
      </c>
    </row>
    <row r="179" spans="1:12" x14ac:dyDescent="0.25">
      <c r="A179" s="6" t="s">
        <v>357</v>
      </c>
      <c r="B179" t="s">
        <v>384</v>
      </c>
      <c r="D179" t="str">
        <f t="shared" si="4"/>
        <v xml:space="preserve">FW </v>
      </c>
      <c r="F179" t="s">
        <v>560</v>
      </c>
      <c r="G179">
        <v>16</v>
      </c>
      <c r="H179" t="str">
        <f t="shared" si="5"/>
        <v>FW16</v>
      </c>
      <c r="J179" s="6" t="s">
        <v>913</v>
      </c>
      <c r="K179" s="6" t="s">
        <v>146</v>
      </c>
      <c r="L179" t="str">
        <f>CONCATENATE(K179,J179,H179)</f>
        <v>='Depr&amp;Use Allow'!FW16</v>
      </c>
    </row>
    <row r="180" spans="1:12" x14ac:dyDescent="0.25">
      <c r="A180" s="6" t="s">
        <v>357</v>
      </c>
      <c r="B180" t="s">
        <v>385</v>
      </c>
      <c r="D180" t="str">
        <f t="shared" si="4"/>
        <v xml:space="preserve">FX </v>
      </c>
      <c r="F180" t="s">
        <v>561</v>
      </c>
      <c r="G180">
        <v>16</v>
      </c>
      <c r="H180" t="str">
        <f t="shared" si="5"/>
        <v>FX16</v>
      </c>
    </row>
    <row r="181" spans="1:12" x14ac:dyDescent="0.25">
      <c r="A181" s="6" t="s">
        <v>357</v>
      </c>
      <c r="B181" t="s">
        <v>386</v>
      </c>
      <c r="D181" t="str">
        <f t="shared" si="4"/>
        <v xml:space="preserve">FY </v>
      </c>
      <c r="F181" t="s">
        <v>562</v>
      </c>
      <c r="G181">
        <v>16</v>
      </c>
      <c r="H181" t="str">
        <f t="shared" si="5"/>
        <v>FY16</v>
      </c>
      <c r="J181" s="6" t="s">
        <v>913</v>
      </c>
      <c r="K181" s="6" t="s">
        <v>146</v>
      </c>
      <c r="L181" t="str">
        <f>CONCATENATE(K181,J181,H181)</f>
        <v>='Depr&amp;Use Allow'!FY16</v>
      </c>
    </row>
    <row r="182" spans="1:12" x14ac:dyDescent="0.25">
      <c r="A182" s="6" t="s">
        <v>357</v>
      </c>
      <c r="B182" t="s">
        <v>361</v>
      </c>
      <c r="D182" t="str">
        <f t="shared" si="4"/>
        <v>FZ</v>
      </c>
      <c r="F182" t="s">
        <v>391</v>
      </c>
      <c r="G182">
        <v>16</v>
      </c>
      <c r="H182" t="str">
        <f t="shared" si="5"/>
        <v>FZ16</v>
      </c>
    </row>
    <row r="183" spans="1:12" x14ac:dyDescent="0.25">
      <c r="A183" s="6" t="s">
        <v>358</v>
      </c>
      <c r="B183" s="6" t="s">
        <v>362</v>
      </c>
      <c r="D183" t="str">
        <f t="shared" si="4"/>
        <v xml:space="preserve">GA </v>
      </c>
      <c r="F183" t="s">
        <v>563</v>
      </c>
      <c r="G183">
        <v>16</v>
      </c>
      <c r="H183" t="str">
        <f t="shared" si="5"/>
        <v>GA16</v>
      </c>
      <c r="J183" s="6" t="s">
        <v>913</v>
      </c>
      <c r="K183" s="6" t="s">
        <v>146</v>
      </c>
      <c r="L183" t="str">
        <f>CONCATENATE(K183,J183,H183)</f>
        <v>='Depr&amp;Use Allow'!GA16</v>
      </c>
    </row>
    <row r="184" spans="1:12" x14ac:dyDescent="0.25">
      <c r="A184" s="6" t="s">
        <v>358</v>
      </c>
      <c r="B184" s="6" t="s">
        <v>363</v>
      </c>
      <c r="D184" t="str">
        <f t="shared" si="4"/>
        <v xml:space="preserve">GB </v>
      </c>
      <c r="F184" t="s">
        <v>564</v>
      </c>
      <c r="G184">
        <v>16</v>
      </c>
      <c r="H184" t="str">
        <f t="shared" si="5"/>
        <v>GB16</v>
      </c>
    </row>
    <row r="185" spans="1:12" x14ac:dyDescent="0.25">
      <c r="A185" s="6" t="s">
        <v>358</v>
      </c>
      <c r="B185" s="6" t="s">
        <v>364</v>
      </c>
      <c r="D185" t="str">
        <f t="shared" si="4"/>
        <v xml:space="preserve">GC </v>
      </c>
      <c r="F185" t="s">
        <v>565</v>
      </c>
      <c r="G185">
        <v>16</v>
      </c>
      <c r="H185" t="str">
        <f t="shared" si="5"/>
        <v>GC16</v>
      </c>
      <c r="J185" s="6" t="s">
        <v>913</v>
      </c>
      <c r="K185" s="6" t="s">
        <v>146</v>
      </c>
      <c r="L185" t="str">
        <f>CONCATENATE(K185,J185,H185)</f>
        <v>='Depr&amp;Use Allow'!GC16</v>
      </c>
    </row>
    <row r="186" spans="1:12" x14ac:dyDescent="0.25">
      <c r="A186" s="6" t="s">
        <v>358</v>
      </c>
      <c r="B186" s="6" t="s">
        <v>365</v>
      </c>
      <c r="D186" t="str">
        <f t="shared" si="4"/>
        <v xml:space="preserve">GD </v>
      </c>
      <c r="F186" t="s">
        <v>566</v>
      </c>
      <c r="G186">
        <v>16</v>
      </c>
      <c r="H186" t="str">
        <f t="shared" si="5"/>
        <v>GD16</v>
      </c>
    </row>
    <row r="187" spans="1:12" x14ac:dyDescent="0.25">
      <c r="A187" s="6" t="s">
        <v>358</v>
      </c>
      <c r="B187" s="6" t="s">
        <v>366</v>
      </c>
      <c r="D187" t="str">
        <f t="shared" si="4"/>
        <v xml:space="preserve">GE </v>
      </c>
      <c r="F187" t="s">
        <v>567</v>
      </c>
      <c r="G187">
        <v>16</v>
      </c>
      <c r="H187" t="str">
        <f t="shared" si="5"/>
        <v>GE16</v>
      </c>
      <c r="J187" s="6" t="s">
        <v>913</v>
      </c>
      <c r="K187" s="6" t="s">
        <v>146</v>
      </c>
      <c r="L187" t="str">
        <f>CONCATENATE(K187,J187,H187)</f>
        <v>='Depr&amp;Use Allow'!GE16</v>
      </c>
    </row>
    <row r="188" spans="1:12" x14ac:dyDescent="0.25">
      <c r="A188" s="6" t="s">
        <v>358</v>
      </c>
      <c r="B188" s="6" t="s">
        <v>367</v>
      </c>
      <c r="D188" t="str">
        <f t="shared" si="4"/>
        <v xml:space="preserve">GF </v>
      </c>
      <c r="F188" t="s">
        <v>568</v>
      </c>
      <c r="G188">
        <v>16</v>
      </c>
      <c r="H188" t="str">
        <f t="shared" si="5"/>
        <v>GF16</v>
      </c>
    </row>
    <row r="189" spans="1:12" x14ac:dyDescent="0.25">
      <c r="A189" s="6" t="s">
        <v>358</v>
      </c>
      <c r="B189" s="6" t="s">
        <v>368</v>
      </c>
      <c r="D189" t="str">
        <f t="shared" si="4"/>
        <v xml:space="preserve">GG </v>
      </c>
      <c r="F189" t="s">
        <v>569</v>
      </c>
      <c r="G189">
        <v>16</v>
      </c>
      <c r="H189" t="str">
        <f t="shared" si="5"/>
        <v>GG16</v>
      </c>
      <c r="J189" s="6" t="s">
        <v>913</v>
      </c>
      <c r="K189" s="6" t="s">
        <v>146</v>
      </c>
      <c r="L189" t="str">
        <f>CONCATENATE(K189,J189,H189)</f>
        <v>='Depr&amp;Use Allow'!GG16</v>
      </c>
    </row>
    <row r="190" spans="1:12" x14ac:dyDescent="0.25">
      <c r="A190" s="6" t="s">
        <v>358</v>
      </c>
      <c r="B190" t="s">
        <v>369</v>
      </c>
      <c r="D190" t="str">
        <f t="shared" si="4"/>
        <v xml:space="preserve">GH </v>
      </c>
      <c r="F190" t="s">
        <v>570</v>
      </c>
      <c r="G190">
        <v>16</v>
      </c>
      <c r="H190" t="str">
        <f t="shared" si="5"/>
        <v>GH16</v>
      </c>
    </row>
    <row r="191" spans="1:12" x14ac:dyDescent="0.25">
      <c r="A191" s="6" t="s">
        <v>358</v>
      </c>
      <c r="B191" t="s">
        <v>370</v>
      </c>
      <c r="D191" t="str">
        <f t="shared" si="4"/>
        <v xml:space="preserve">GI </v>
      </c>
      <c r="F191" t="s">
        <v>571</v>
      </c>
      <c r="G191">
        <v>16</v>
      </c>
      <c r="H191" t="str">
        <f t="shared" si="5"/>
        <v>GI16</v>
      </c>
      <c r="J191" s="6" t="s">
        <v>913</v>
      </c>
      <c r="K191" s="6" t="s">
        <v>146</v>
      </c>
      <c r="L191" t="str">
        <f>CONCATENATE(K191,J191,H191)</f>
        <v>='Depr&amp;Use Allow'!GI16</v>
      </c>
    </row>
    <row r="192" spans="1:12" x14ac:dyDescent="0.25">
      <c r="A192" s="6" t="s">
        <v>358</v>
      </c>
      <c r="B192" t="s">
        <v>371</v>
      </c>
      <c r="D192" t="str">
        <f t="shared" si="4"/>
        <v xml:space="preserve">GJ </v>
      </c>
      <c r="F192" t="s">
        <v>572</v>
      </c>
      <c r="G192">
        <v>16</v>
      </c>
      <c r="H192" t="str">
        <f t="shared" si="5"/>
        <v>GJ16</v>
      </c>
    </row>
    <row r="193" spans="1:12" x14ac:dyDescent="0.25">
      <c r="A193" s="6" t="s">
        <v>358</v>
      </c>
      <c r="B193" t="s">
        <v>372</v>
      </c>
      <c r="D193" t="str">
        <f t="shared" si="4"/>
        <v xml:space="preserve">GK </v>
      </c>
      <c r="F193" t="s">
        <v>573</v>
      </c>
      <c r="G193">
        <v>16</v>
      </c>
      <c r="H193" t="str">
        <f t="shared" si="5"/>
        <v>GK16</v>
      </c>
      <c r="J193" s="6" t="s">
        <v>913</v>
      </c>
      <c r="K193" s="6" t="s">
        <v>146</v>
      </c>
      <c r="L193" t="str">
        <f>CONCATENATE(K193,J193,H193)</f>
        <v>='Depr&amp;Use Allow'!GK16</v>
      </c>
    </row>
    <row r="194" spans="1:12" x14ac:dyDescent="0.25">
      <c r="A194" s="6" t="s">
        <v>358</v>
      </c>
      <c r="B194" t="s">
        <v>373</v>
      </c>
      <c r="D194" t="str">
        <f t="shared" ref="D194:D234" si="6">CONCATENATE(A194,B194)</f>
        <v xml:space="preserve">GL </v>
      </c>
      <c r="F194" t="s">
        <v>574</v>
      </c>
      <c r="G194">
        <v>16</v>
      </c>
      <c r="H194" t="str">
        <f t="shared" ref="H194:H234" si="7">CONCATENATE(F194,G194)</f>
        <v>GL16</v>
      </c>
    </row>
    <row r="195" spans="1:12" x14ac:dyDescent="0.25">
      <c r="A195" s="6" t="s">
        <v>358</v>
      </c>
      <c r="B195" t="s">
        <v>374</v>
      </c>
      <c r="D195" t="str">
        <f t="shared" si="6"/>
        <v xml:space="preserve">GM </v>
      </c>
      <c r="F195" t="s">
        <v>575</v>
      </c>
      <c r="G195">
        <v>16</v>
      </c>
      <c r="H195" t="str">
        <f t="shared" si="7"/>
        <v>GM16</v>
      </c>
      <c r="J195" s="6" t="s">
        <v>913</v>
      </c>
      <c r="K195" s="6" t="s">
        <v>146</v>
      </c>
      <c r="L195" t="str">
        <f>CONCATENATE(K195,J195,H195)</f>
        <v>='Depr&amp;Use Allow'!GM16</v>
      </c>
    </row>
    <row r="196" spans="1:12" x14ac:dyDescent="0.25">
      <c r="A196" s="6" t="s">
        <v>358</v>
      </c>
      <c r="B196" t="s">
        <v>375</v>
      </c>
      <c r="D196" t="str">
        <f t="shared" si="6"/>
        <v xml:space="preserve">GN </v>
      </c>
      <c r="F196" t="s">
        <v>576</v>
      </c>
      <c r="G196">
        <v>16</v>
      </c>
      <c r="H196" t="str">
        <f t="shared" si="7"/>
        <v>GN16</v>
      </c>
    </row>
    <row r="197" spans="1:12" x14ac:dyDescent="0.25">
      <c r="A197" s="6" t="s">
        <v>358</v>
      </c>
      <c r="B197" t="s">
        <v>376</v>
      </c>
      <c r="D197" t="str">
        <f t="shared" si="6"/>
        <v xml:space="preserve">GO </v>
      </c>
      <c r="F197" t="s">
        <v>577</v>
      </c>
      <c r="G197">
        <v>16</v>
      </c>
      <c r="H197" t="str">
        <f t="shared" si="7"/>
        <v>GO16</v>
      </c>
      <c r="J197" s="6" t="s">
        <v>913</v>
      </c>
      <c r="K197" s="6" t="s">
        <v>146</v>
      </c>
      <c r="L197" t="str">
        <f>CONCATENATE(K197,J197,H197)</f>
        <v>='Depr&amp;Use Allow'!GO16</v>
      </c>
    </row>
    <row r="198" spans="1:12" x14ac:dyDescent="0.25">
      <c r="A198" s="6" t="s">
        <v>358</v>
      </c>
      <c r="B198" t="s">
        <v>377</v>
      </c>
      <c r="D198" t="str">
        <f t="shared" si="6"/>
        <v xml:space="preserve">GP </v>
      </c>
      <c r="F198" t="s">
        <v>578</v>
      </c>
      <c r="G198">
        <v>16</v>
      </c>
      <c r="H198" t="str">
        <f t="shared" si="7"/>
        <v>GP16</v>
      </c>
    </row>
    <row r="199" spans="1:12" x14ac:dyDescent="0.25">
      <c r="A199" s="6" t="s">
        <v>358</v>
      </c>
      <c r="B199" t="s">
        <v>378</v>
      </c>
      <c r="D199" t="str">
        <f t="shared" si="6"/>
        <v xml:space="preserve">GQ </v>
      </c>
      <c r="F199" t="s">
        <v>579</v>
      </c>
      <c r="G199">
        <v>16</v>
      </c>
      <c r="H199" t="str">
        <f t="shared" si="7"/>
        <v>GQ16</v>
      </c>
      <c r="J199" s="6" t="s">
        <v>913</v>
      </c>
      <c r="K199" s="6" t="s">
        <v>146</v>
      </c>
      <c r="L199" t="str">
        <f>CONCATENATE(K199,J199,H199)</f>
        <v>='Depr&amp;Use Allow'!GQ16</v>
      </c>
    </row>
    <row r="200" spans="1:12" x14ac:dyDescent="0.25">
      <c r="A200" s="6" t="s">
        <v>358</v>
      </c>
      <c r="B200" t="s">
        <v>379</v>
      </c>
      <c r="D200" t="str">
        <f t="shared" si="6"/>
        <v xml:space="preserve">GR </v>
      </c>
      <c r="F200" t="s">
        <v>580</v>
      </c>
      <c r="G200">
        <v>16</v>
      </c>
      <c r="H200" t="str">
        <f t="shared" si="7"/>
        <v>GR16</v>
      </c>
    </row>
    <row r="201" spans="1:12" x14ac:dyDescent="0.25">
      <c r="A201" s="6" t="s">
        <v>358</v>
      </c>
      <c r="B201" t="s">
        <v>380</v>
      </c>
      <c r="D201" t="str">
        <f t="shared" si="6"/>
        <v xml:space="preserve">GS </v>
      </c>
      <c r="F201" t="s">
        <v>581</v>
      </c>
      <c r="G201">
        <v>16</v>
      </c>
      <c r="H201" t="str">
        <f t="shared" si="7"/>
        <v>GS16</v>
      </c>
      <c r="J201" s="6" t="s">
        <v>913</v>
      </c>
      <c r="K201" s="6" t="s">
        <v>146</v>
      </c>
      <c r="L201" t="str">
        <f>CONCATENATE(K201,J201,H201)</f>
        <v>='Depr&amp;Use Allow'!GS16</v>
      </c>
    </row>
    <row r="202" spans="1:12" x14ac:dyDescent="0.25">
      <c r="A202" s="6" t="s">
        <v>358</v>
      </c>
      <c r="B202" t="s">
        <v>381</v>
      </c>
      <c r="D202" t="str">
        <f t="shared" si="6"/>
        <v xml:space="preserve">GT </v>
      </c>
      <c r="F202" t="s">
        <v>582</v>
      </c>
      <c r="G202">
        <v>16</v>
      </c>
      <c r="H202" t="str">
        <f t="shared" si="7"/>
        <v>GT16</v>
      </c>
    </row>
    <row r="203" spans="1:12" x14ac:dyDescent="0.25">
      <c r="A203" s="6" t="s">
        <v>358</v>
      </c>
      <c r="B203" t="s">
        <v>382</v>
      </c>
      <c r="D203" t="str">
        <f t="shared" si="6"/>
        <v xml:space="preserve">GU </v>
      </c>
      <c r="F203" t="s">
        <v>583</v>
      </c>
      <c r="G203">
        <v>16</v>
      </c>
      <c r="H203" t="str">
        <f t="shared" si="7"/>
        <v>GU16</v>
      </c>
      <c r="J203" s="6" t="s">
        <v>913</v>
      </c>
      <c r="K203" s="6" t="s">
        <v>146</v>
      </c>
      <c r="L203" t="str">
        <f>CONCATENATE(K203,J203,H203)</f>
        <v>='Depr&amp;Use Allow'!GU16</v>
      </c>
    </row>
    <row r="204" spans="1:12" x14ac:dyDescent="0.25">
      <c r="A204" s="6" t="s">
        <v>358</v>
      </c>
      <c r="B204" t="s">
        <v>383</v>
      </c>
      <c r="D204" t="str">
        <f t="shared" si="6"/>
        <v xml:space="preserve">GV </v>
      </c>
      <c r="F204" t="s">
        <v>584</v>
      </c>
      <c r="G204">
        <v>16</v>
      </c>
      <c r="H204" t="str">
        <f t="shared" si="7"/>
        <v>GV16</v>
      </c>
    </row>
    <row r="205" spans="1:12" x14ac:dyDescent="0.25">
      <c r="A205" s="6" t="s">
        <v>358</v>
      </c>
      <c r="B205" t="s">
        <v>384</v>
      </c>
      <c r="D205" t="str">
        <f t="shared" si="6"/>
        <v xml:space="preserve">GW </v>
      </c>
      <c r="F205" t="s">
        <v>585</v>
      </c>
      <c r="G205">
        <v>16</v>
      </c>
      <c r="H205" t="str">
        <f t="shared" si="7"/>
        <v>GW16</v>
      </c>
      <c r="J205" s="6" t="s">
        <v>913</v>
      </c>
      <c r="K205" s="6" t="s">
        <v>146</v>
      </c>
      <c r="L205" t="str">
        <f>CONCATENATE(K205,J205,H205)</f>
        <v>='Depr&amp;Use Allow'!GW16</v>
      </c>
    </row>
    <row r="206" spans="1:12" x14ac:dyDescent="0.25">
      <c r="A206" s="6" t="s">
        <v>358</v>
      </c>
      <c r="B206" t="s">
        <v>385</v>
      </c>
      <c r="D206" t="str">
        <f t="shared" si="6"/>
        <v xml:space="preserve">GX </v>
      </c>
      <c r="F206" t="s">
        <v>586</v>
      </c>
      <c r="G206">
        <v>16</v>
      </c>
      <c r="H206" t="str">
        <f t="shared" si="7"/>
        <v>GX16</v>
      </c>
    </row>
    <row r="207" spans="1:12" x14ac:dyDescent="0.25">
      <c r="A207" s="6" t="s">
        <v>358</v>
      </c>
      <c r="B207" t="s">
        <v>386</v>
      </c>
      <c r="D207" t="str">
        <f t="shared" si="6"/>
        <v xml:space="preserve">GY </v>
      </c>
      <c r="F207" t="s">
        <v>587</v>
      </c>
      <c r="G207">
        <v>16</v>
      </c>
      <c r="H207" t="str">
        <f t="shared" si="7"/>
        <v>GY16</v>
      </c>
      <c r="J207" s="6" t="s">
        <v>913</v>
      </c>
      <c r="K207" s="6" t="s">
        <v>146</v>
      </c>
      <c r="L207" t="str">
        <f>CONCATENATE(K207,J207,H207)</f>
        <v>='Depr&amp;Use Allow'!GY16</v>
      </c>
    </row>
    <row r="208" spans="1:12" x14ac:dyDescent="0.25">
      <c r="A208" s="6" t="s">
        <v>358</v>
      </c>
      <c r="B208" t="s">
        <v>361</v>
      </c>
      <c r="D208" t="str">
        <f t="shared" si="6"/>
        <v>GZ</v>
      </c>
      <c r="F208" t="s">
        <v>392</v>
      </c>
      <c r="G208">
        <v>16</v>
      </c>
      <c r="H208" t="str">
        <f t="shared" si="7"/>
        <v>GZ16</v>
      </c>
    </row>
    <row r="209" spans="1:12" x14ac:dyDescent="0.25">
      <c r="A209" s="6" t="s">
        <v>387</v>
      </c>
      <c r="B209" s="6" t="s">
        <v>362</v>
      </c>
      <c r="D209" t="str">
        <f t="shared" si="6"/>
        <v xml:space="preserve">HA </v>
      </c>
      <c r="F209" t="s">
        <v>588</v>
      </c>
      <c r="G209">
        <v>16</v>
      </c>
      <c r="H209" t="str">
        <f t="shared" si="7"/>
        <v>HA16</v>
      </c>
      <c r="J209" s="6" t="s">
        <v>913</v>
      </c>
      <c r="K209" s="6" t="s">
        <v>146</v>
      </c>
      <c r="L209" t="str">
        <f>CONCATENATE(K209,J209,H209)</f>
        <v>='Depr&amp;Use Allow'!HA16</v>
      </c>
    </row>
    <row r="210" spans="1:12" x14ac:dyDescent="0.25">
      <c r="A210" s="6" t="s">
        <v>387</v>
      </c>
      <c r="B210" s="6" t="s">
        <v>363</v>
      </c>
      <c r="D210" t="str">
        <f t="shared" si="6"/>
        <v xml:space="preserve">HB </v>
      </c>
      <c r="F210" t="s">
        <v>589</v>
      </c>
      <c r="G210">
        <v>16</v>
      </c>
      <c r="H210" t="str">
        <f t="shared" si="7"/>
        <v>HB16</v>
      </c>
    </row>
    <row r="211" spans="1:12" x14ac:dyDescent="0.25">
      <c r="A211" s="6" t="s">
        <v>387</v>
      </c>
      <c r="B211" s="6" t="s">
        <v>364</v>
      </c>
      <c r="D211" t="str">
        <f t="shared" si="6"/>
        <v xml:space="preserve">HC </v>
      </c>
      <c r="F211" t="s">
        <v>590</v>
      </c>
      <c r="G211">
        <v>16</v>
      </c>
      <c r="H211" t="str">
        <f t="shared" si="7"/>
        <v>HC16</v>
      </c>
      <c r="J211" s="6" t="s">
        <v>913</v>
      </c>
      <c r="K211" s="6" t="s">
        <v>146</v>
      </c>
      <c r="L211" t="str">
        <f>CONCATENATE(K211,J211,H211)</f>
        <v>='Depr&amp;Use Allow'!HC16</v>
      </c>
    </row>
    <row r="212" spans="1:12" x14ac:dyDescent="0.25">
      <c r="A212" s="6" t="s">
        <v>387</v>
      </c>
      <c r="B212" s="6" t="s">
        <v>365</v>
      </c>
      <c r="D212" t="str">
        <f t="shared" si="6"/>
        <v xml:space="preserve">HD </v>
      </c>
      <c r="F212" t="s">
        <v>591</v>
      </c>
      <c r="G212">
        <v>16</v>
      </c>
      <c r="H212" t="str">
        <f t="shared" si="7"/>
        <v>HD16</v>
      </c>
    </row>
    <row r="213" spans="1:12" x14ac:dyDescent="0.25">
      <c r="A213" s="6" t="s">
        <v>387</v>
      </c>
      <c r="B213" s="6" t="s">
        <v>366</v>
      </c>
      <c r="D213" t="str">
        <f t="shared" si="6"/>
        <v xml:space="preserve">HE </v>
      </c>
      <c r="F213" t="s">
        <v>592</v>
      </c>
      <c r="G213">
        <v>16</v>
      </c>
      <c r="H213" t="str">
        <f t="shared" si="7"/>
        <v>HE16</v>
      </c>
      <c r="J213" s="6" t="s">
        <v>913</v>
      </c>
      <c r="K213" s="6" t="s">
        <v>146</v>
      </c>
      <c r="L213" t="str">
        <f>CONCATENATE(K213,J213,H213)</f>
        <v>='Depr&amp;Use Allow'!HE16</v>
      </c>
    </row>
    <row r="214" spans="1:12" x14ac:dyDescent="0.25">
      <c r="A214" s="6" t="s">
        <v>387</v>
      </c>
      <c r="B214" s="6" t="s">
        <v>367</v>
      </c>
      <c r="D214" t="str">
        <f t="shared" si="6"/>
        <v xml:space="preserve">HF </v>
      </c>
      <c r="F214" t="s">
        <v>593</v>
      </c>
      <c r="G214">
        <v>16</v>
      </c>
      <c r="H214" t="str">
        <f t="shared" si="7"/>
        <v>HF16</v>
      </c>
    </row>
    <row r="215" spans="1:12" x14ac:dyDescent="0.25">
      <c r="A215" s="6" t="s">
        <v>387</v>
      </c>
      <c r="B215" s="6" t="s">
        <v>368</v>
      </c>
      <c r="D215" t="str">
        <f t="shared" si="6"/>
        <v xml:space="preserve">HG </v>
      </c>
      <c r="F215" t="s">
        <v>594</v>
      </c>
      <c r="G215">
        <v>16</v>
      </c>
      <c r="H215" t="str">
        <f t="shared" si="7"/>
        <v>HG16</v>
      </c>
    </row>
    <row r="216" spans="1:12" x14ac:dyDescent="0.25">
      <c r="A216" s="6" t="s">
        <v>387</v>
      </c>
      <c r="B216" t="s">
        <v>369</v>
      </c>
      <c r="D216" t="str">
        <f t="shared" si="6"/>
        <v xml:space="preserve">HH </v>
      </c>
      <c r="F216" t="s">
        <v>595</v>
      </c>
      <c r="G216">
        <v>16</v>
      </c>
      <c r="H216" t="str">
        <f t="shared" si="7"/>
        <v>HH16</v>
      </c>
    </row>
    <row r="217" spans="1:12" x14ac:dyDescent="0.25">
      <c r="A217" s="6" t="s">
        <v>387</v>
      </c>
      <c r="B217" t="s">
        <v>370</v>
      </c>
      <c r="D217" t="str">
        <f t="shared" si="6"/>
        <v xml:space="preserve">HI </v>
      </c>
      <c r="F217" t="s">
        <v>596</v>
      </c>
      <c r="G217">
        <v>16</v>
      </c>
      <c r="H217" t="str">
        <f t="shared" si="7"/>
        <v>HI16</v>
      </c>
    </row>
    <row r="218" spans="1:12" x14ac:dyDescent="0.25">
      <c r="A218" s="6" t="s">
        <v>387</v>
      </c>
      <c r="B218" t="s">
        <v>371</v>
      </c>
      <c r="D218" t="str">
        <f t="shared" si="6"/>
        <v xml:space="preserve">HJ </v>
      </c>
      <c r="F218" t="s">
        <v>597</v>
      </c>
      <c r="G218">
        <v>16</v>
      </c>
      <c r="H218" t="str">
        <f t="shared" si="7"/>
        <v>HJ16</v>
      </c>
    </row>
    <row r="219" spans="1:12" x14ac:dyDescent="0.25">
      <c r="A219" s="6" t="s">
        <v>387</v>
      </c>
      <c r="B219" t="s">
        <v>372</v>
      </c>
      <c r="D219" t="str">
        <f t="shared" si="6"/>
        <v xml:space="preserve">HK </v>
      </c>
      <c r="F219" t="s">
        <v>598</v>
      </c>
      <c r="G219">
        <v>16</v>
      </c>
      <c r="H219" t="str">
        <f t="shared" si="7"/>
        <v>HK16</v>
      </c>
    </row>
    <row r="220" spans="1:12" x14ac:dyDescent="0.25">
      <c r="A220" s="6" t="s">
        <v>387</v>
      </c>
      <c r="B220" t="s">
        <v>373</v>
      </c>
      <c r="D220" t="str">
        <f t="shared" si="6"/>
        <v xml:space="preserve">HL </v>
      </c>
      <c r="F220" t="s">
        <v>599</v>
      </c>
      <c r="G220">
        <v>16</v>
      </c>
      <c r="H220" t="str">
        <f t="shared" si="7"/>
        <v>HL16</v>
      </c>
    </row>
    <row r="221" spans="1:12" x14ac:dyDescent="0.25">
      <c r="A221" s="6" t="s">
        <v>387</v>
      </c>
      <c r="B221" t="s">
        <v>374</v>
      </c>
      <c r="D221" t="str">
        <f t="shared" si="6"/>
        <v xml:space="preserve">HM </v>
      </c>
      <c r="F221" t="s">
        <v>600</v>
      </c>
      <c r="G221">
        <v>16</v>
      </c>
      <c r="H221" t="str">
        <f t="shared" si="7"/>
        <v>HM16</v>
      </c>
    </row>
    <row r="222" spans="1:12" x14ac:dyDescent="0.25">
      <c r="A222" s="6" t="s">
        <v>387</v>
      </c>
      <c r="B222" t="s">
        <v>375</v>
      </c>
      <c r="D222" t="str">
        <f t="shared" si="6"/>
        <v xml:space="preserve">HN </v>
      </c>
      <c r="F222" t="s">
        <v>601</v>
      </c>
      <c r="G222">
        <v>16</v>
      </c>
      <c r="H222" t="str">
        <f t="shared" si="7"/>
        <v>HN16</v>
      </c>
    </row>
    <row r="223" spans="1:12" x14ac:dyDescent="0.25">
      <c r="A223" s="6" t="s">
        <v>387</v>
      </c>
      <c r="B223" t="s">
        <v>376</v>
      </c>
      <c r="D223" t="str">
        <f t="shared" si="6"/>
        <v xml:space="preserve">HO </v>
      </c>
      <c r="F223" t="s">
        <v>602</v>
      </c>
      <c r="G223">
        <v>16</v>
      </c>
      <c r="H223" t="str">
        <f t="shared" si="7"/>
        <v>HO16</v>
      </c>
    </row>
    <row r="224" spans="1:12" x14ac:dyDescent="0.25">
      <c r="A224" s="6" t="s">
        <v>387</v>
      </c>
      <c r="B224" t="s">
        <v>377</v>
      </c>
      <c r="D224" t="str">
        <f t="shared" si="6"/>
        <v xml:space="preserve">HP </v>
      </c>
      <c r="F224" t="s">
        <v>603</v>
      </c>
      <c r="G224">
        <v>16</v>
      </c>
      <c r="H224" t="str">
        <f t="shared" si="7"/>
        <v>HP16</v>
      </c>
    </row>
    <row r="225" spans="1:8" x14ac:dyDescent="0.25">
      <c r="A225" s="6" t="s">
        <v>387</v>
      </c>
      <c r="B225" t="s">
        <v>378</v>
      </c>
      <c r="D225" t="str">
        <f t="shared" si="6"/>
        <v xml:space="preserve">HQ </v>
      </c>
      <c r="F225" t="s">
        <v>604</v>
      </c>
      <c r="G225">
        <v>16</v>
      </c>
      <c r="H225" t="str">
        <f t="shared" si="7"/>
        <v>HQ16</v>
      </c>
    </row>
    <row r="226" spans="1:8" x14ac:dyDescent="0.25">
      <c r="A226" s="6" t="s">
        <v>387</v>
      </c>
      <c r="B226" t="s">
        <v>379</v>
      </c>
      <c r="D226" t="str">
        <f t="shared" si="6"/>
        <v xml:space="preserve">HR </v>
      </c>
      <c r="F226" t="s">
        <v>605</v>
      </c>
      <c r="G226">
        <v>16</v>
      </c>
      <c r="H226" t="str">
        <f t="shared" si="7"/>
        <v>HR16</v>
      </c>
    </row>
    <row r="227" spans="1:8" x14ac:dyDescent="0.25">
      <c r="A227" s="6" t="s">
        <v>387</v>
      </c>
      <c r="B227" t="s">
        <v>380</v>
      </c>
      <c r="D227" t="str">
        <f t="shared" si="6"/>
        <v xml:space="preserve">HS </v>
      </c>
      <c r="F227" t="s">
        <v>606</v>
      </c>
      <c r="G227">
        <v>16</v>
      </c>
      <c r="H227" t="str">
        <f t="shared" si="7"/>
        <v>HS16</v>
      </c>
    </row>
    <row r="228" spans="1:8" x14ac:dyDescent="0.25">
      <c r="A228" s="6" t="s">
        <v>387</v>
      </c>
      <c r="B228" t="s">
        <v>381</v>
      </c>
      <c r="D228" t="str">
        <f t="shared" si="6"/>
        <v xml:space="preserve">HT </v>
      </c>
      <c r="F228" t="s">
        <v>607</v>
      </c>
      <c r="G228">
        <v>16</v>
      </c>
      <c r="H228" t="str">
        <f t="shared" si="7"/>
        <v>HT16</v>
      </c>
    </row>
    <row r="229" spans="1:8" x14ac:dyDescent="0.25">
      <c r="A229" s="6" t="s">
        <v>387</v>
      </c>
      <c r="B229" t="s">
        <v>382</v>
      </c>
      <c r="D229" t="str">
        <f t="shared" si="6"/>
        <v xml:space="preserve">HU </v>
      </c>
      <c r="F229" t="s">
        <v>608</v>
      </c>
      <c r="G229">
        <v>16</v>
      </c>
      <c r="H229" t="str">
        <f t="shared" si="7"/>
        <v>HU16</v>
      </c>
    </row>
    <row r="230" spans="1:8" x14ac:dyDescent="0.25">
      <c r="A230" s="6" t="s">
        <v>387</v>
      </c>
      <c r="B230" t="s">
        <v>383</v>
      </c>
      <c r="D230" t="str">
        <f t="shared" si="6"/>
        <v xml:space="preserve">HV </v>
      </c>
      <c r="F230" t="s">
        <v>609</v>
      </c>
      <c r="G230">
        <v>16</v>
      </c>
      <c r="H230" t="str">
        <f t="shared" si="7"/>
        <v>HV16</v>
      </c>
    </row>
    <row r="231" spans="1:8" x14ac:dyDescent="0.25">
      <c r="A231" s="6" t="s">
        <v>387</v>
      </c>
      <c r="B231" t="s">
        <v>384</v>
      </c>
      <c r="D231" t="str">
        <f t="shared" si="6"/>
        <v xml:space="preserve">HW </v>
      </c>
      <c r="F231" t="s">
        <v>610</v>
      </c>
      <c r="G231">
        <v>16</v>
      </c>
      <c r="H231" t="str">
        <f t="shared" si="7"/>
        <v>HW16</v>
      </c>
    </row>
    <row r="232" spans="1:8" x14ac:dyDescent="0.25">
      <c r="A232" s="6" t="s">
        <v>387</v>
      </c>
      <c r="B232" t="s">
        <v>385</v>
      </c>
      <c r="D232" t="str">
        <f t="shared" si="6"/>
        <v xml:space="preserve">HX </v>
      </c>
      <c r="F232" t="s">
        <v>611</v>
      </c>
      <c r="G232">
        <v>16</v>
      </c>
      <c r="H232" t="str">
        <f t="shared" si="7"/>
        <v>HX16</v>
      </c>
    </row>
    <row r="233" spans="1:8" x14ac:dyDescent="0.25">
      <c r="A233" s="6" t="s">
        <v>387</v>
      </c>
      <c r="B233" t="s">
        <v>386</v>
      </c>
      <c r="D233" t="str">
        <f t="shared" si="6"/>
        <v xml:space="preserve">HY </v>
      </c>
      <c r="F233" t="s">
        <v>612</v>
      </c>
      <c r="G233">
        <v>16</v>
      </c>
      <c r="H233" t="str">
        <f t="shared" si="7"/>
        <v>HY16</v>
      </c>
    </row>
    <row r="234" spans="1:8" x14ac:dyDescent="0.25">
      <c r="A234" s="6" t="s">
        <v>387</v>
      </c>
      <c r="B234" t="s">
        <v>361</v>
      </c>
      <c r="D234" t="str">
        <f t="shared" si="6"/>
        <v>HZ</v>
      </c>
      <c r="F234" t="s">
        <v>393</v>
      </c>
      <c r="G234">
        <v>16</v>
      </c>
      <c r="H234" t="str">
        <f t="shared" si="7"/>
        <v>HZ16</v>
      </c>
    </row>
    <row r="240" spans="1:8" x14ac:dyDescent="0.25">
      <c r="A240" t="e">
        <v>#NAME?</v>
      </c>
    </row>
    <row r="241" spans="1:1" x14ac:dyDescent="0.25">
      <c r="A241" t="s">
        <v>623</v>
      </c>
    </row>
    <row r="242" spans="1:1" x14ac:dyDescent="0.25">
      <c r="A242" t="s">
        <v>624</v>
      </c>
    </row>
    <row r="243" spans="1:1" x14ac:dyDescent="0.25">
      <c r="A243" t="s">
        <v>625</v>
      </c>
    </row>
    <row r="244" spans="1:1" x14ac:dyDescent="0.25">
      <c r="A244" t="s">
        <v>626</v>
      </c>
    </row>
    <row r="245" spans="1:1" x14ac:dyDescent="0.25">
      <c r="A245" t="s">
        <v>627</v>
      </c>
    </row>
    <row r="246" spans="1:1" x14ac:dyDescent="0.25">
      <c r="A246" t="s">
        <v>628</v>
      </c>
    </row>
    <row r="247" spans="1:1" x14ac:dyDescent="0.25">
      <c r="A247" t="s">
        <v>629</v>
      </c>
    </row>
    <row r="248" spans="1:1" x14ac:dyDescent="0.25">
      <c r="A248" t="s">
        <v>630</v>
      </c>
    </row>
    <row r="249" spans="1:1" x14ac:dyDescent="0.25">
      <c r="A249" t="s">
        <v>631</v>
      </c>
    </row>
    <row r="250" spans="1:1" x14ac:dyDescent="0.25">
      <c r="A250" t="s">
        <v>632</v>
      </c>
    </row>
    <row r="251" spans="1:1" x14ac:dyDescent="0.25">
      <c r="A251" t="s">
        <v>633</v>
      </c>
    </row>
    <row r="252" spans="1:1" x14ac:dyDescent="0.25">
      <c r="A252" t="s">
        <v>634</v>
      </c>
    </row>
    <row r="253" spans="1:1" x14ac:dyDescent="0.25">
      <c r="A253" t="s">
        <v>635</v>
      </c>
    </row>
    <row r="254" spans="1:1" x14ac:dyDescent="0.25">
      <c r="A254" t="s">
        <v>636</v>
      </c>
    </row>
    <row r="255" spans="1:1" x14ac:dyDescent="0.25">
      <c r="A255" t="s">
        <v>637</v>
      </c>
    </row>
    <row r="256" spans="1:1" x14ac:dyDescent="0.25">
      <c r="A256" t="s">
        <v>638</v>
      </c>
    </row>
    <row r="257" spans="1:1" x14ac:dyDescent="0.25">
      <c r="A257" t="s">
        <v>639</v>
      </c>
    </row>
    <row r="258" spans="1:1" x14ac:dyDescent="0.25">
      <c r="A258" t="s">
        <v>640</v>
      </c>
    </row>
    <row r="259" spans="1:1" x14ac:dyDescent="0.25">
      <c r="A259" t="s">
        <v>641</v>
      </c>
    </row>
    <row r="260" spans="1:1" x14ac:dyDescent="0.25">
      <c r="A260" t="s">
        <v>642</v>
      </c>
    </row>
    <row r="261" spans="1:1" x14ac:dyDescent="0.25">
      <c r="A261" t="s">
        <v>643</v>
      </c>
    </row>
    <row r="262" spans="1:1" x14ac:dyDescent="0.25">
      <c r="A262" t="s">
        <v>644</v>
      </c>
    </row>
    <row r="263" spans="1:1" x14ac:dyDescent="0.25">
      <c r="A263" t="s">
        <v>645</v>
      </c>
    </row>
    <row r="264" spans="1:1" x14ac:dyDescent="0.25">
      <c r="A264" t="s">
        <v>646</v>
      </c>
    </row>
    <row r="265" spans="1:1" x14ac:dyDescent="0.25">
      <c r="A265" t="s">
        <v>647</v>
      </c>
    </row>
    <row r="266" spans="1:1" x14ac:dyDescent="0.25">
      <c r="A266" t="s">
        <v>648</v>
      </c>
    </row>
    <row r="267" spans="1:1" x14ac:dyDescent="0.25">
      <c r="A267" t="s">
        <v>649</v>
      </c>
    </row>
    <row r="268" spans="1:1" x14ac:dyDescent="0.25">
      <c r="A268" t="s">
        <v>650</v>
      </c>
    </row>
    <row r="269" spans="1:1" x14ac:dyDescent="0.25">
      <c r="A269" t="s">
        <v>651</v>
      </c>
    </row>
    <row r="270" spans="1:1" x14ac:dyDescent="0.25">
      <c r="A270" t="s">
        <v>652</v>
      </c>
    </row>
    <row r="271" spans="1:1" x14ac:dyDescent="0.25">
      <c r="A271" t="s">
        <v>653</v>
      </c>
    </row>
    <row r="272" spans="1:1" x14ac:dyDescent="0.25">
      <c r="A272" t="s">
        <v>654</v>
      </c>
    </row>
    <row r="273" spans="1:1" x14ac:dyDescent="0.25">
      <c r="A273" t="s">
        <v>655</v>
      </c>
    </row>
    <row r="274" spans="1:1" x14ac:dyDescent="0.25">
      <c r="A274" t="s">
        <v>656</v>
      </c>
    </row>
    <row r="275" spans="1:1" x14ac:dyDescent="0.25">
      <c r="A275" t="s">
        <v>657</v>
      </c>
    </row>
    <row r="276" spans="1:1" x14ac:dyDescent="0.25">
      <c r="A276" t="s">
        <v>658</v>
      </c>
    </row>
    <row r="277" spans="1:1" x14ac:dyDescent="0.25">
      <c r="A277" t="s">
        <v>659</v>
      </c>
    </row>
    <row r="278" spans="1:1" x14ac:dyDescent="0.25">
      <c r="A278" t="s">
        <v>660</v>
      </c>
    </row>
    <row r="279" spans="1:1" x14ac:dyDescent="0.25">
      <c r="A279" t="s">
        <v>661</v>
      </c>
    </row>
    <row r="280" spans="1:1" x14ac:dyDescent="0.25">
      <c r="A280" t="s">
        <v>662</v>
      </c>
    </row>
    <row r="281" spans="1:1" x14ac:dyDescent="0.25">
      <c r="A281" t="s">
        <v>663</v>
      </c>
    </row>
    <row r="282" spans="1:1" x14ac:dyDescent="0.25">
      <c r="A282" t="s">
        <v>664</v>
      </c>
    </row>
    <row r="283" spans="1:1" x14ac:dyDescent="0.25">
      <c r="A283" t="s">
        <v>665</v>
      </c>
    </row>
    <row r="284" spans="1:1" x14ac:dyDescent="0.25">
      <c r="A284" t="s">
        <v>666</v>
      </c>
    </row>
    <row r="285" spans="1:1" x14ac:dyDescent="0.25">
      <c r="A285" t="s">
        <v>667</v>
      </c>
    </row>
    <row r="286" spans="1:1" x14ac:dyDescent="0.25">
      <c r="A286" t="s">
        <v>668</v>
      </c>
    </row>
    <row r="287" spans="1:1" x14ac:dyDescent="0.25">
      <c r="A287" t="s">
        <v>669</v>
      </c>
    </row>
    <row r="288" spans="1:1" x14ac:dyDescent="0.25">
      <c r="A288" t="s">
        <v>670</v>
      </c>
    </row>
    <row r="289" spans="1:1" x14ac:dyDescent="0.25">
      <c r="A289" t="s">
        <v>671</v>
      </c>
    </row>
    <row r="290" spans="1:1" x14ac:dyDescent="0.25">
      <c r="A290" t="s">
        <v>672</v>
      </c>
    </row>
    <row r="291" spans="1:1" x14ac:dyDescent="0.25">
      <c r="A291" t="s">
        <v>673</v>
      </c>
    </row>
    <row r="292" spans="1:1" x14ac:dyDescent="0.25">
      <c r="A292" t="s">
        <v>674</v>
      </c>
    </row>
    <row r="293" spans="1:1" x14ac:dyDescent="0.25">
      <c r="A293" t="s">
        <v>675</v>
      </c>
    </row>
    <row r="294" spans="1:1" x14ac:dyDescent="0.25">
      <c r="A294" t="s">
        <v>676</v>
      </c>
    </row>
    <row r="295" spans="1:1" x14ac:dyDescent="0.25">
      <c r="A295" t="s">
        <v>677</v>
      </c>
    </row>
    <row r="296" spans="1:1" x14ac:dyDescent="0.25">
      <c r="A296" t="s">
        <v>678</v>
      </c>
    </row>
    <row r="297" spans="1:1" x14ac:dyDescent="0.25">
      <c r="A297" t="s">
        <v>679</v>
      </c>
    </row>
    <row r="298" spans="1:1" x14ac:dyDescent="0.25">
      <c r="A298" t="s">
        <v>680</v>
      </c>
    </row>
    <row r="299" spans="1:1" x14ac:dyDescent="0.25">
      <c r="A299" t="s">
        <v>681</v>
      </c>
    </row>
    <row r="300" spans="1:1" x14ac:dyDescent="0.25">
      <c r="A300" t="s">
        <v>682</v>
      </c>
    </row>
    <row r="301" spans="1:1" x14ac:dyDescent="0.25">
      <c r="A301" t="s">
        <v>683</v>
      </c>
    </row>
    <row r="302" spans="1:1" x14ac:dyDescent="0.25">
      <c r="A302" t="s">
        <v>684</v>
      </c>
    </row>
    <row r="303" spans="1:1" x14ac:dyDescent="0.25">
      <c r="A303" t="s">
        <v>685</v>
      </c>
    </row>
    <row r="304" spans="1:1" x14ac:dyDescent="0.25">
      <c r="A304" t="s">
        <v>686</v>
      </c>
    </row>
    <row r="305" spans="1:1" x14ac:dyDescent="0.25">
      <c r="A305" t="s">
        <v>687</v>
      </c>
    </row>
    <row r="306" spans="1:1" x14ac:dyDescent="0.25">
      <c r="A306" t="s">
        <v>688</v>
      </c>
    </row>
    <row r="307" spans="1:1" x14ac:dyDescent="0.25">
      <c r="A307" t="s">
        <v>689</v>
      </c>
    </row>
    <row r="308" spans="1:1" x14ac:dyDescent="0.25">
      <c r="A308" t="s">
        <v>690</v>
      </c>
    </row>
    <row r="309" spans="1:1" x14ac:dyDescent="0.25">
      <c r="A309" t="s">
        <v>691</v>
      </c>
    </row>
    <row r="310" spans="1:1" x14ac:dyDescent="0.25">
      <c r="A310" t="s">
        <v>692</v>
      </c>
    </row>
    <row r="311" spans="1:1" x14ac:dyDescent="0.25">
      <c r="A311" t="s">
        <v>693</v>
      </c>
    </row>
    <row r="312" spans="1:1" x14ac:dyDescent="0.25">
      <c r="A312" t="s">
        <v>694</v>
      </c>
    </row>
    <row r="313" spans="1:1" x14ac:dyDescent="0.25">
      <c r="A313" t="s">
        <v>695</v>
      </c>
    </row>
    <row r="314" spans="1:1" x14ac:dyDescent="0.25">
      <c r="A314" t="s">
        <v>696</v>
      </c>
    </row>
    <row r="315" spans="1:1" x14ac:dyDescent="0.25">
      <c r="A315" t="s">
        <v>697</v>
      </c>
    </row>
    <row r="316" spans="1:1" x14ac:dyDescent="0.25">
      <c r="A316" t="s">
        <v>698</v>
      </c>
    </row>
    <row r="317" spans="1:1" x14ac:dyDescent="0.25">
      <c r="A317" t="s">
        <v>699</v>
      </c>
    </row>
    <row r="318" spans="1:1" x14ac:dyDescent="0.25">
      <c r="A318" t="s">
        <v>700</v>
      </c>
    </row>
    <row r="319" spans="1:1" x14ac:dyDescent="0.25">
      <c r="A319" t="s">
        <v>701</v>
      </c>
    </row>
    <row r="320" spans="1:1" x14ac:dyDescent="0.25">
      <c r="A320" t="s">
        <v>702</v>
      </c>
    </row>
    <row r="321" spans="1:1" x14ac:dyDescent="0.25">
      <c r="A321" t="s">
        <v>703</v>
      </c>
    </row>
    <row r="322" spans="1:1" x14ac:dyDescent="0.25">
      <c r="A322" t="s">
        <v>704</v>
      </c>
    </row>
    <row r="323" spans="1:1" x14ac:dyDescent="0.25">
      <c r="A323" t="s">
        <v>705</v>
      </c>
    </row>
    <row r="324" spans="1:1" x14ac:dyDescent="0.25">
      <c r="A324" t="s">
        <v>706</v>
      </c>
    </row>
    <row r="325" spans="1:1" x14ac:dyDescent="0.25">
      <c r="A325" t="s">
        <v>707</v>
      </c>
    </row>
    <row r="326" spans="1:1" x14ac:dyDescent="0.25">
      <c r="A326" t="s">
        <v>708</v>
      </c>
    </row>
    <row r="327" spans="1:1" x14ac:dyDescent="0.25">
      <c r="A327" t="s">
        <v>709</v>
      </c>
    </row>
    <row r="328" spans="1:1" x14ac:dyDescent="0.25">
      <c r="A328" t="s">
        <v>710</v>
      </c>
    </row>
    <row r="329" spans="1:1" x14ac:dyDescent="0.25">
      <c r="A329" t="s">
        <v>711</v>
      </c>
    </row>
    <row r="330" spans="1:1" x14ac:dyDescent="0.25">
      <c r="A330" t="s">
        <v>712</v>
      </c>
    </row>
    <row r="331" spans="1:1" x14ac:dyDescent="0.25">
      <c r="A331" t="s">
        <v>613</v>
      </c>
    </row>
    <row r="332" spans="1:1" x14ac:dyDescent="0.25">
      <c r="A332" t="s">
        <v>614</v>
      </c>
    </row>
    <row r="333" spans="1:1" x14ac:dyDescent="0.25">
      <c r="A333" t="s">
        <v>615</v>
      </c>
    </row>
    <row r="334" spans="1:1" x14ac:dyDescent="0.25">
      <c r="A334" t="s">
        <v>616</v>
      </c>
    </row>
    <row r="335" spans="1:1" x14ac:dyDescent="0.25">
      <c r="A335" t="s">
        <v>617</v>
      </c>
    </row>
    <row r="336" spans="1:1" x14ac:dyDescent="0.25">
      <c r="A336" t="s">
        <v>618</v>
      </c>
    </row>
    <row r="337" spans="1:100" x14ac:dyDescent="0.25">
      <c r="A337" t="s">
        <v>619</v>
      </c>
    </row>
    <row r="338" spans="1:100" x14ac:dyDescent="0.25">
      <c r="A338" t="s">
        <v>620</v>
      </c>
    </row>
    <row r="339" spans="1:100" x14ac:dyDescent="0.25">
      <c r="A339" t="s">
        <v>621</v>
      </c>
    </row>
    <row r="341" spans="1:100" x14ac:dyDescent="0.25">
      <c r="A341" t="s">
        <v>622</v>
      </c>
      <c r="B341" t="s">
        <v>623</v>
      </c>
      <c r="C341" t="s">
        <v>624</v>
      </c>
      <c r="D341" t="s">
        <v>625</v>
      </c>
      <c r="E341" t="s">
        <v>626</v>
      </c>
      <c r="F341" t="s">
        <v>627</v>
      </c>
      <c r="G341" t="s">
        <v>628</v>
      </c>
      <c r="H341" t="s">
        <v>629</v>
      </c>
      <c r="I341" t="s">
        <v>630</v>
      </c>
      <c r="J341" t="s">
        <v>631</v>
      </c>
      <c r="K341" t="s">
        <v>632</v>
      </c>
      <c r="L341" t="s">
        <v>633</v>
      </c>
      <c r="M341" t="s">
        <v>634</v>
      </c>
      <c r="N341" t="s">
        <v>635</v>
      </c>
      <c r="O341" t="s">
        <v>636</v>
      </c>
      <c r="P341" t="s">
        <v>637</v>
      </c>
      <c r="Q341" t="s">
        <v>638</v>
      </c>
      <c r="R341" t="s">
        <v>639</v>
      </c>
      <c r="S341" t="s">
        <v>640</v>
      </c>
      <c r="T341" t="s">
        <v>641</v>
      </c>
      <c r="U341" t="s">
        <v>642</v>
      </c>
      <c r="V341" t="s">
        <v>643</v>
      </c>
      <c r="W341" t="s">
        <v>644</v>
      </c>
      <c r="X341" t="s">
        <v>645</v>
      </c>
      <c r="Y341" t="s">
        <v>646</v>
      </c>
      <c r="Z341" t="s">
        <v>647</v>
      </c>
      <c r="AA341" t="s">
        <v>648</v>
      </c>
      <c r="AB341" t="s">
        <v>649</v>
      </c>
      <c r="AC341" t="s">
        <v>650</v>
      </c>
      <c r="AD341" t="s">
        <v>651</v>
      </c>
      <c r="AE341" t="s">
        <v>652</v>
      </c>
      <c r="AF341" t="s">
        <v>653</v>
      </c>
      <c r="AG341" t="s">
        <v>654</v>
      </c>
      <c r="AH341" t="s">
        <v>655</v>
      </c>
      <c r="AI341" t="s">
        <v>656</v>
      </c>
      <c r="AJ341" t="s">
        <v>657</v>
      </c>
      <c r="AK341" t="s">
        <v>658</v>
      </c>
      <c r="AL341" t="s">
        <v>659</v>
      </c>
      <c r="AM341" t="s">
        <v>660</v>
      </c>
      <c r="AN341" t="s">
        <v>661</v>
      </c>
      <c r="AO341" t="s">
        <v>662</v>
      </c>
      <c r="AP341" t="s">
        <v>663</v>
      </c>
      <c r="AQ341" t="s">
        <v>664</v>
      </c>
      <c r="AR341" t="s">
        <v>665</v>
      </c>
      <c r="AS341" t="s">
        <v>666</v>
      </c>
      <c r="AT341" t="s">
        <v>667</v>
      </c>
      <c r="AU341" t="s">
        <v>668</v>
      </c>
      <c r="AV341" t="s">
        <v>669</v>
      </c>
      <c r="AW341" t="s">
        <v>670</v>
      </c>
      <c r="AX341" t="s">
        <v>671</v>
      </c>
      <c r="AY341" t="s">
        <v>672</v>
      </c>
      <c r="AZ341" t="s">
        <v>673</v>
      </c>
      <c r="BA341" t="s">
        <v>674</v>
      </c>
      <c r="BB341" t="s">
        <v>675</v>
      </c>
      <c r="BC341" t="s">
        <v>676</v>
      </c>
      <c r="BD341" t="s">
        <v>677</v>
      </c>
      <c r="BE341" t="s">
        <v>678</v>
      </c>
      <c r="BF341" t="s">
        <v>679</v>
      </c>
      <c r="BG341" t="s">
        <v>680</v>
      </c>
      <c r="BH341" t="s">
        <v>681</v>
      </c>
      <c r="BI341" t="s">
        <v>682</v>
      </c>
      <c r="BJ341" t="s">
        <v>683</v>
      </c>
      <c r="BK341" t="s">
        <v>684</v>
      </c>
      <c r="BL341" t="s">
        <v>685</v>
      </c>
      <c r="BM341" t="s">
        <v>686</v>
      </c>
      <c r="BN341" t="s">
        <v>687</v>
      </c>
      <c r="BO341" t="s">
        <v>688</v>
      </c>
      <c r="BP341" t="s">
        <v>689</v>
      </c>
      <c r="BQ341" t="s">
        <v>690</v>
      </c>
      <c r="BR341" t="s">
        <v>691</v>
      </c>
      <c r="BS341" t="s">
        <v>692</v>
      </c>
      <c r="BT341" t="s">
        <v>693</v>
      </c>
      <c r="BU341" t="s">
        <v>694</v>
      </c>
      <c r="BV341" t="s">
        <v>695</v>
      </c>
      <c r="BW341" t="s">
        <v>696</v>
      </c>
      <c r="BX341" t="s">
        <v>697</v>
      </c>
      <c r="BY341" t="s">
        <v>698</v>
      </c>
      <c r="BZ341" t="s">
        <v>699</v>
      </c>
      <c r="CA341" t="s">
        <v>700</v>
      </c>
      <c r="CB341" t="s">
        <v>701</v>
      </c>
      <c r="CC341" t="s">
        <v>702</v>
      </c>
      <c r="CD341" t="s">
        <v>703</v>
      </c>
      <c r="CE341" t="s">
        <v>704</v>
      </c>
      <c r="CF341" t="s">
        <v>705</v>
      </c>
      <c r="CG341" t="s">
        <v>706</v>
      </c>
      <c r="CH341" t="s">
        <v>707</v>
      </c>
      <c r="CI341" t="s">
        <v>708</v>
      </c>
      <c r="CJ341" t="s">
        <v>709</v>
      </c>
      <c r="CK341" t="s">
        <v>710</v>
      </c>
      <c r="CL341" t="s">
        <v>711</v>
      </c>
      <c r="CM341" t="s">
        <v>712</v>
      </c>
      <c r="CN341" t="s">
        <v>613</v>
      </c>
      <c r="CO341" t="s">
        <v>614</v>
      </c>
      <c r="CP341" t="s">
        <v>615</v>
      </c>
      <c r="CQ341" t="s">
        <v>616</v>
      </c>
      <c r="CR341" t="s">
        <v>617</v>
      </c>
      <c r="CS341" t="s">
        <v>618</v>
      </c>
      <c r="CT341" t="s">
        <v>619</v>
      </c>
      <c r="CU341" t="s">
        <v>620</v>
      </c>
      <c r="CV341" t="s">
        <v>621</v>
      </c>
    </row>
    <row r="343" spans="1:100" x14ac:dyDescent="0.25">
      <c r="A343" s="23" t="s">
        <v>812</v>
      </c>
      <c r="B343" s="24" t="s">
        <v>813</v>
      </c>
      <c r="C343" s="24" t="s">
        <v>814</v>
      </c>
      <c r="D343" s="24" t="s">
        <v>815</v>
      </c>
      <c r="E343" s="24" t="s">
        <v>816</v>
      </c>
      <c r="F343" s="24" t="s">
        <v>817</v>
      </c>
      <c r="G343" s="24" t="s">
        <v>818</v>
      </c>
      <c r="H343" s="24" t="s">
        <v>819</v>
      </c>
      <c r="I343" s="24" t="s">
        <v>820</v>
      </c>
      <c r="J343" s="24" t="s">
        <v>821</v>
      </c>
      <c r="K343" s="24" t="s">
        <v>822</v>
      </c>
      <c r="L343" s="24" t="s">
        <v>823</v>
      </c>
      <c r="M343" s="24" t="s">
        <v>824</v>
      </c>
      <c r="N343" s="24" t="s">
        <v>825</v>
      </c>
      <c r="O343" s="24" t="s">
        <v>826</v>
      </c>
      <c r="P343" s="24" t="s">
        <v>827</v>
      </c>
      <c r="Q343" s="24" t="s">
        <v>828</v>
      </c>
      <c r="R343" s="24" t="s">
        <v>829</v>
      </c>
      <c r="S343" s="24" t="s">
        <v>830</v>
      </c>
      <c r="T343" s="24" t="s">
        <v>831</v>
      </c>
      <c r="U343" s="24" t="s">
        <v>832</v>
      </c>
      <c r="V343" s="24" t="s">
        <v>833</v>
      </c>
      <c r="W343" s="24" t="s">
        <v>834</v>
      </c>
      <c r="X343" s="24" t="s">
        <v>835</v>
      </c>
      <c r="Y343" s="24" t="s">
        <v>836</v>
      </c>
      <c r="Z343" s="24" t="s">
        <v>837</v>
      </c>
      <c r="AA343" s="24" t="s">
        <v>838</v>
      </c>
      <c r="AB343" s="24" t="s">
        <v>839</v>
      </c>
      <c r="AC343" s="24" t="s">
        <v>840</v>
      </c>
      <c r="AD343" s="24" t="s">
        <v>841</v>
      </c>
      <c r="AE343" s="24" t="s">
        <v>842</v>
      </c>
      <c r="AF343" s="24" t="s">
        <v>843</v>
      </c>
      <c r="AG343" s="24" t="s">
        <v>844</v>
      </c>
      <c r="AH343" s="24" t="s">
        <v>845</v>
      </c>
      <c r="AI343" s="24" t="s">
        <v>846</v>
      </c>
      <c r="AJ343" s="24" t="s">
        <v>847</v>
      </c>
      <c r="AK343" s="24" t="s">
        <v>848</v>
      </c>
      <c r="AL343" s="24" t="s">
        <v>849</v>
      </c>
      <c r="AM343" s="24" t="s">
        <v>850</v>
      </c>
      <c r="AN343" s="24" t="s">
        <v>851</v>
      </c>
      <c r="AO343" s="24" t="s">
        <v>852</v>
      </c>
      <c r="AP343" s="24" t="s">
        <v>853</v>
      </c>
      <c r="AQ343" s="24" t="s">
        <v>854</v>
      </c>
      <c r="AR343" s="24" t="s">
        <v>855</v>
      </c>
      <c r="AS343" s="24" t="s">
        <v>856</v>
      </c>
      <c r="AT343" s="24" t="s">
        <v>857</v>
      </c>
      <c r="AU343" s="24" t="s">
        <v>858</v>
      </c>
      <c r="AV343" s="24" t="s">
        <v>859</v>
      </c>
      <c r="AW343" s="24" t="s">
        <v>860</v>
      </c>
      <c r="AX343" s="24" t="s">
        <v>861</v>
      </c>
      <c r="AY343" s="24" t="s">
        <v>862</v>
      </c>
      <c r="AZ343" s="24" t="s">
        <v>863</v>
      </c>
      <c r="BA343" s="24" t="s">
        <v>864</v>
      </c>
      <c r="BB343" s="24" t="s">
        <v>865</v>
      </c>
      <c r="BC343" s="24" t="s">
        <v>866</v>
      </c>
      <c r="BD343" s="24" t="s">
        <v>867</v>
      </c>
      <c r="BE343" s="24" t="s">
        <v>868</v>
      </c>
      <c r="BF343" s="24" t="s">
        <v>869</v>
      </c>
      <c r="BG343" s="24" t="s">
        <v>870</v>
      </c>
      <c r="BH343" s="24" t="s">
        <v>871</v>
      </c>
      <c r="BI343" s="24" t="s">
        <v>872</v>
      </c>
      <c r="BJ343" s="24" t="s">
        <v>873</v>
      </c>
      <c r="BK343" s="24" t="s">
        <v>874</v>
      </c>
      <c r="BL343" s="24" t="s">
        <v>875</v>
      </c>
      <c r="BM343" s="24" t="s">
        <v>876</v>
      </c>
      <c r="BN343" s="24" t="s">
        <v>877</v>
      </c>
      <c r="BO343" s="24" t="s">
        <v>878</v>
      </c>
      <c r="BP343" s="24" t="s">
        <v>879</v>
      </c>
      <c r="BQ343" s="24" t="s">
        <v>880</v>
      </c>
      <c r="BR343" s="24" t="s">
        <v>881</v>
      </c>
      <c r="BS343" s="24" t="s">
        <v>882</v>
      </c>
      <c r="BT343" s="24" t="s">
        <v>883</v>
      </c>
      <c r="BU343" s="24" t="s">
        <v>884</v>
      </c>
      <c r="BV343" s="24" t="s">
        <v>885</v>
      </c>
      <c r="BW343" s="24" t="s">
        <v>886</v>
      </c>
      <c r="BX343" s="24" t="s">
        <v>887</v>
      </c>
      <c r="BY343" s="24" t="s">
        <v>888</v>
      </c>
      <c r="BZ343" s="24" t="s">
        <v>889</v>
      </c>
      <c r="CA343" s="24" t="s">
        <v>890</v>
      </c>
      <c r="CB343" s="24" t="s">
        <v>891</v>
      </c>
      <c r="CC343" s="24" t="s">
        <v>892</v>
      </c>
      <c r="CD343" s="24" t="s">
        <v>893</v>
      </c>
      <c r="CE343" s="24" t="s">
        <v>894</v>
      </c>
      <c r="CF343" s="24" t="s">
        <v>895</v>
      </c>
      <c r="CG343" s="24" t="s">
        <v>896</v>
      </c>
      <c r="CH343" s="24" t="s">
        <v>897</v>
      </c>
      <c r="CI343" s="24" t="s">
        <v>898</v>
      </c>
      <c r="CJ343" s="24" t="s">
        <v>899</v>
      </c>
      <c r="CK343" s="24" t="s">
        <v>900</v>
      </c>
      <c r="CL343" s="24" t="s">
        <v>901</v>
      </c>
      <c r="CM343" s="24" t="s">
        <v>902</v>
      </c>
      <c r="CN343" s="24" t="s">
        <v>903</v>
      </c>
      <c r="CO343" s="24" t="s">
        <v>904</v>
      </c>
      <c r="CP343" s="24" t="s">
        <v>905</v>
      </c>
      <c r="CQ343" s="24" t="s">
        <v>906</v>
      </c>
      <c r="CR343" s="24" t="s">
        <v>907</v>
      </c>
      <c r="CS343" s="24" t="s">
        <v>908</v>
      </c>
      <c r="CT343" s="24" t="s">
        <v>909</v>
      </c>
      <c r="CU343" s="24" t="s">
        <v>910</v>
      </c>
      <c r="CV343" s="24" t="s">
        <v>911</v>
      </c>
    </row>
    <row r="345" spans="1:100" x14ac:dyDescent="0.25">
      <c r="A345" s="6" t="s">
        <v>146</v>
      </c>
      <c r="B345" s="6" t="s">
        <v>146</v>
      </c>
      <c r="C345" s="6" t="s">
        <v>146</v>
      </c>
      <c r="D345" s="6" t="s">
        <v>146</v>
      </c>
      <c r="E345" s="6" t="s">
        <v>146</v>
      </c>
      <c r="F345" s="6" t="s">
        <v>146</v>
      </c>
      <c r="G345" s="6" t="s">
        <v>146</v>
      </c>
      <c r="H345" s="6" t="s">
        <v>146</v>
      </c>
      <c r="I345" s="6" t="s">
        <v>146</v>
      </c>
      <c r="J345" s="6" t="s">
        <v>146</v>
      </c>
      <c r="K345" s="6" t="s">
        <v>146</v>
      </c>
      <c r="L345" s="6" t="s">
        <v>146</v>
      </c>
      <c r="M345" s="6" t="s">
        <v>146</v>
      </c>
      <c r="N345" s="6" t="s">
        <v>146</v>
      </c>
      <c r="O345" s="6" t="s">
        <v>146</v>
      </c>
      <c r="P345" s="6" t="s">
        <v>146</v>
      </c>
      <c r="Q345" s="6" t="s">
        <v>146</v>
      </c>
      <c r="R345" s="6" t="s">
        <v>146</v>
      </c>
      <c r="S345" s="6" t="s">
        <v>146</v>
      </c>
      <c r="T345" s="6" t="s">
        <v>146</v>
      </c>
      <c r="U345" s="6" t="s">
        <v>146</v>
      </c>
      <c r="V345" s="6" t="s">
        <v>146</v>
      </c>
      <c r="W345" s="6" t="s">
        <v>146</v>
      </c>
      <c r="X345" s="6" t="s">
        <v>146</v>
      </c>
      <c r="Y345" s="6" t="s">
        <v>146</v>
      </c>
      <c r="Z345" s="6" t="s">
        <v>146</v>
      </c>
      <c r="AA345" s="6" t="s">
        <v>146</v>
      </c>
      <c r="AB345" s="6" t="s">
        <v>146</v>
      </c>
      <c r="AC345" s="6" t="s">
        <v>146</v>
      </c>
      <c r="AD345" s="6" t="s">
        <v>146</v>
      </c>
      <c r="AE345" s="6" t="s">
        <v>146</v>
      </c>
      <c r="AF345" s="6" t="s">
        <v>146</v>
      </c>
      <c r="AG345" s="6" t="s">
        <v>146</v>
      </c>
      <c r="AH345" s="6" t="s">
        <v>146</v>
      </c>
      <c r="AI345" s="6" t="s">
        <v>146</v>
      </c>
      <c r="AJ345" s="6" t="s">
        <v>146</v>
      </c>
      <c r="AK345" s="6" t="s">
        <v>146</v>
      </c>
      <c r="AL345" s="6" t="s">
        <v>146</v>
      </c>
      <c r="AM345" s="6" t="s">
        <v>146</v>
      </c>
      <c r="AN345" s="6" t="s">
        <v>146</v>
      </c>
      <c r="AO345" s="6" t="s">
        <v>146</v>
      </c>
      <c r="AP345" s="6" t="s">
        <v>146</v>
      </c>
      <c r="AQ345" s="6" t="s">
        <v>146</v>
      </c>
      <c r="AR345" s="6" t="s">
        <v>146</v>
      </c>
      <c r="AS345" s="6" t="s">
        <v>146</v>
      </c>
      <c r="AT345" s="6" t="s">
        <v>146</v>
      </c>
      <c r="AU345" s="6" t="s">
        <v>146</v>
      </c>
      <c r="AV345" s="6" t="s">
        <v>146</v>
      </c>
      <c r="AW345" s="6" t="s">
        <v>146</v>
      </c>
      <c r="AX345" s="6" t="s">
        <v>146</v>
      </c>
      <c r="AY345" s="6" t="s">
        <v>146</v>
      </c>
      <c r="AZ345" s="6" t="s">
        <v>146</v>
      </c>
      <c r="BA345" s="6" t="s">
        <v>146</v>
      </c>
      <c r="BB345" s="6" t="s">
        <v>146</v>
      </c>
      <c r="BC345" s="6" t="s">
        <v>146</v>
      </c>
      <c r="BD345" s="6" t="s">
        <v>146</v>
      </c>
      <c r="BE345" s="6" t="s">
        <v>146</v>
      </c>
      <c r="BF345" s="6" t="s">
        <v>146</v>
      </c>
      <c r="BG345" s="6" t="s">
        <v>146</v>
      </c>
      <c r="BH345" s="6" t="s">
        <v>146</v>
      </c>
      <c r="BI345" s="6" t="s">
        <v>146</v>
      </c>
      <c r="BJ345" s="6" t="s">
        <v>146</v>
      </c>
      <c r="BK345" s="6" t="s">
        <v>146</v>
      </c>
      <c r="BL345" s="6" t="s">
        <v>146</v>
      </c>
      <c r="BM345" s="6" t="s">
        <v>146</v>
      </c>
      <c r="BN345" s="6" t="s">
        <v>146</v>
      </c>
      <c r="BO345" s="6" t="s">
        <v>146</v>
      </c>
      <c r="BP345" s="6" t="s">
        <v>146</v>
      </c>
      <c r="BQ345" s="6" t="s">
        <v>146</v>
      </c>
      <c r="BR345" s="6" t="s">
        <v>146</v>
      </c>
      <c r="BS345" s="6" t="s">
        <v>146</v>
      </c>
      <c r="BT345" s="6" t="s">
        <v>146</v>
      </c>
      <c r="BU345" s="6" t="s">
        <v>146</v>
      </c>
      <c r="BV345" s="6" t="s">
        <v>146</v>
      </c>
      <c r="BW345" s="6" t="s">
        <v>146</v>
      </c>
      <c r="BX345" s="6" t="s">
        <v>146</v>
      </c>
      <c r="BY345" s="6" t="s">
        <v>146</v>
      </c>
      <c r="BZ345" s="6" t="s">
        <v>146</v>
      </c>
      <c r="CA345" s="6" t="s">
        <v>146</v>
      </c>
      <c r="CB345" s="6" t="s">
        <v>146</v>
      </c>
      <c r="CC345" s="6" t="s">
        <v>146</v>
      </c>
      <c r="CD345" s="6" t="s">
        <v>146</v>
      </c>
      <c r="CE345" s="6" t="s">
        <v>146</v>
      </c>
      <c r="CF345" s="6" t="s">
        <v>146</v>
      </c>
      <c r="CG345" s="6" t="s">
        <v>146</v>
      </c>
      <c r="CH345" s="6" t="s">
        <v>146</v>
      </c>
      <c r="CI345" s="6" t="s">
        <v>146</v>
      </c>
      <c r="CJ345" s="6" t="s">
        <v>146</v>
      </c>
      <c r="CK345" s="6" t="s">
        <v>146</v>
      </c>
      <c r="CL345" s="6" t="s">
        <v>146</v>
      </c>
      <c r="CM345" s="6" t="s">
        <v>146</v>
      </c>
      <c r="CN345" s="6" t="s">
        <v>146</v>
      </c>
      <c r="CO345" s="6" t="s">
        <v>146</v>
      </c>
      <c r="CP345" s="6" t="s">
        <v>146</v>
      </c>
      <c r="CQ345" s="6" t="s">
        <v>146</v>
      </c>
      <c r="CR345" s="6" t="s">
        <v>146</v>
      </c>
      <c r="CS345" s="6" t="s">
        <v>146</v>
      </c>
      <c r="CT345" s="6" t="s">
        <v>146</v>
      </c>
      <c r="CU345" s="6" t="s">
        <v>146</v>
      </c>
      <c r="CV345" s="6" t="s">
        <v>146</v>
      </c>
    </row>
    <row r="346" spans="1:100" x14ac:dyDescent="0.25">
      <c r="A346" t="str">
        <f>CONCATENATE(A345,A343)</f>
        <v>=Other Costs'!AB55</v>
      </c>
      <c r="B346" t="str">
        <f t="shared" ref="B346:BM346" si="8">CONCATENATE(B345,B343)</f>
        <v>=Other Costs'!AD55</v>
      </c>
      <c r="C346" t="str">
        <f t="shared" si="8"/>
        <v>=Other Costs'!AF55</v>
      </c>
      <c r="D346" t="str">
        <f t="shared" si="8"/>
        <v>=Other Costs'!AH55</v>
      </c>
      <c r="E346" t="str">
        <f t="shared" si="8"/>
        <v>=Other Costs'!AJ55</v>
      </c>
      <c r="F346" t="str">
        <f t="shared" si="8"/>
        <v>=Other Costs'!AL55</v>
      </c>
      <c r="G346" t="str">
        <f t="shared" si="8"/>
        <v>=Other Costs'!AN55</v>
      </c>
      <c r="H346" t="str">
        <f t="shared" si="8"/>
        <v>=Other Costs'!AP55</v>
      </c>
      <c r="I346" t="str">
        <f t="shared" si="8"/>
        <v>=Other Costs'!AR55</v>
      </c>
      <c r="J346" t="str">
        <f t="shared" si="8"/>
        <v>=Other Costs'!AT55</v>
      </c>
      <c r="K346" t="str">
        <f t="shared" si="8"/>
        <v>=Other Costs'!AV55</v>
      </c>
      <c r="L346" t="str">
        <f t="shared" si="8"/>
        <v>=Other Costs'!AX55</v>
      </c>
      <c r="M346" t="str">
        <f t="shared" si="8"/>
        <v>=Other Costs'!AZ55</v>
      </c>
      <c r="N346" t="str">
        <f t="shared" si="8"/>
        <v>=Other Costs'!BB55</v>
      </c>
      <c r="O346" t="str">
        <f t="shared" si="8"/>
        <v>=Other Costs'!BD55</v>
      </c>
      <c r="P346" t="str">
        <f t="shared" si="8"/>
        <v>=Other Costs'!BF55</v>
      </c>
      <c r="Q346" t="str">
        <f t="shared" si="8"/>
        <v>=Other Costs'!BH55</v>
      </c>
      <c r="R346" t="str">
        <f t="shared" si="8"/>
        <v>=Other Costs'!BJ55</v>
      </c>
      <c r="S346" t="str">
        <f t="shared" si="8"/>
        <v>=Other Costs'!BL55</v>
      </c>
      <c r="T346" t="str">
        <f t="shared" si="8"/>
        <v>=Other Costs'!BN55</v>
      </c>
      <c r="U346" t="str">
        <f t="shared" si="8"/>
        <v>=Other Costs'!BP55</v>
      </c>
      <c r="V346" t="str">
        <f t="shared" si="8"/>
        <v>=Other Costs'!BR55</v>
      </c>
      <c r="W346" t="str">
        <f t="shared" si="8"/>
        <v>=Other Costs'!BT55</v>
      </c>
      <c r="X346" t="str">
        <f t="shared" si="8"/>
        <v>=Other Costs'!BV55</v>
      </c>
      <c r="Y346" t="str">
        <f t="shared" si="8"/>
        <v>=Other Costs'!BX55</v>
      </c>
      <c r="Z346" t="str">
        <f t="shared" si="8"/>
        <v>=Other Costs'!BZ55</v>
      </c>
      <c r="AA346" t="str">
        <f t="shared" si="8"/>
        <v>=Other Costs'!CB55</v>
      </c>
      <c r="AB346" t="str">
        <f t="shared" si="8"/>
        <v>=Other Costs'!CD55</v>
      </c>
      <c r="AC346" t="str">
        <f t="shared" si="8"/>
        <v>=Other Costs'!CF55</v>
      </c>
      <c r="AD346" t="str">
        <f t="shared" si="8"/>
        <v>=Other Costs'!CH55</v>
      </c>
      <c r="AE346" t="str">
        <f t="shared" si="8"/>
        <v>=Other Costs'!CJ55</v>
      </c>
      <c r="AF346" t="str">
        <f t="shared" si="8"/>
        <v>=Other Costs'!CL55</v>
      </c>
      <c r="AG346" t="str">
        <f t="shared" si="8"/>
        <v>=Other Costs'!CN55</v>
      </c>
      <c r="AH346" t="str">
        <f t="shared" si="8"/>
        <v>=Other Costs'!CP55</v>
      </c>
      <c r="AI346" t="str">
        <f t="shared" si="8"/>
        <v>=Other Costs'!CR55</v>
      </c>
      <c r="AJ346" t="str">
        <f t="shared" si="8"/>
        <v>=Other Costs'!CT55</v>
      </c>
      <c r="AK346" t="str">
        <f t="shared" si="8"/>
        <v>=Other Costs'!CV55</v>
      </c>
      <c r="AL346" t="str">
        <f t="shared" si="8"/>
        <v>=Other Costs'!CX55</v>
      </c>
      <c r="AM346" t="str">
        <f t="shared" si="8"/>
        <v>=Other Costs'!CZ55</v>
      </c>
      <c r="AN346" t="str">
        <f t="shared" si="8"/>
        <v>=Other Costs'!DB55</v>
      </c>
      <c r="AO346" t="str">
        <f t="shared" si="8"/>
        <v>=Other Costs'!DD55</v>
      </c>
      <c r="AP346" t="str">
        <f t="shared" si="8"/>
        <v>=Other Costs'!DF55</v>
      </c>
      <c r="AQ346" t="str">
        <f t="shared" si="8"/>
        <v>=Other Costs'!DH55</v>
      </c>
      <c r="AR346" t="str">
        <f t="shared" si="8"/>
        <v>=Other Costs'!DJ55</v>
      </c>
      <c r="AS346" t="str">
        <f t="shared" si="8"/>
        <v>=Other Costs'!DL55</v>
      </c>
      <c r="AT346" t="str">
        <f t="shared" si="8"/>
        <v>=Other Costs'!DN55</v>
      </c>
      <c r="AU346" t="str">
        <f t="shared" si="8"/>
        <v>=Other Costs'!DP55</v>
      </c>
      <c r="AV346" t="str">
        <f t="shared" si="8"/>
        <v>=Other Costs'!DR55</v>
      </c>
      <c r="AW346" t="str">
        <f t="shared" si="8"/>
        <v>=Other Costs'!DT55</v>
      </c>
      <c r="AX346" t="str">
        <f t="shared" si="8"/>
        <v>=Other Costs'!DV55</v>
      </c>
      <c r="AY346" t="str">
        <f t="shared" si="8"/>
        <v>=Other Costs'!DX55</v>
      </c>
      <c r="AZ346" t="str">
        <f t="shared" si="8"/>
        <v>=Other Costs'!DZ55</v>
      </c>
      <c r="BA346" t="str">
        <f t="shared" si="8"/>
        <v>=Other Costs'!EB55</v>
      </c>
      <c r="BB346" t="str">
        <f t="shared" si="8"/>
        <v>=Other Costs'!ED55</v>
      </c>
      <c r="BC346" t="str">
        <f t="shared" si="8"/>
        <v>=Other Costs'!EF55</v>
      </c>
      <c r="BD346" t="str">
        <f t="shared" si="8"/>
        <v>=Other Costs'!EH55</v>
      </c>
      <c r="BE346" t="str">
        <f t="shared" si="8"/>
        <v>=Other Costs'!EJ55</v>
      </c>
      <c r="BF346" t="str">
        <f t="shared" si="8"/>
        <v>=Other Costs'!EL55</v>
      </c>
      <c r="BG346" t="str">
        <f t="shared" si="8"/>
        <v>=Other Costs'!EN55</v>
      </c>
      <c r="BH346" t="str">
        <f t="shared" si="8"/>
        <v>=Other Costs'!EP55</v>
      </c>
      <c r="BI346" t="str">
        <f t="shared" si="8"/>
        <v>=Other Costs'!ER55</v>
      </c>
      <c r="BJ346" t="str">
        <f t="shared" si="8"/>
        <v>=Other Costs'!ET55</v>
      </c>
      <c r="BK346" t="str">
        <f t="shared" si="8"/>
        <v>=Other Costs'!EV55</v>
      </c>
      <c r="BL346" t="str">
        <f t="shared" si="8"/>
        <v>=Other Costs'!EX55</v>
      </c>
      <c r="BM346" t="str">
        <f t="shared" si="8"/>
        <v>=Other Costs'!EZ55</v>
      </c>
      <c r="BN346" t="str">
        <f t="shared" ref="BN346:CV346" si="9">CONCATENATE(BN345,BN343)</f>
        <v>=Other Costs'!FB55</v>
      </c>
      <c r="BO346" t="str">
        <f t="shared" si="9"/>
        <v>=Other Costs'!FD55</v>
      </c>
      <c r="BP346" t="str">
        <f t="shared" si="9"/>
        <v>=Other Costs'!FF55</v>
      </c>
      <c r="BQ346" t="str">
        <f t="shared" si="9"/>
        <v>=Other Costs'!FH55</v>
      </c>
      <c r="BR346" t="str">
        <f t="shared" si="9"/>
        <v>=Other Costs'!FJ55</v>
      </c>
      <c r="BS346" t="str">
        <f t="shared" si="9"/>
        <v>=Other Costs'!FL55</v>
      </c>
      <c r="BT346" t="str">
        <f t="shared" si="9"/>
        <v>=Other Costs'!FN55</v>
      </c>
      <c r="BU346" t="str">
        <f t="shared" si="9"/>
        <v>=Other Costs'!FP55</v>
      </c>
      <c r="BV346" t="str">
        <f t="shared" si="9"/>
        <v>=Other Costs'!FR55</v>
      </c>
      <c r="BW346" t="str">
        <f t="shared" si="9"/>
        <v>=Other Costs'!FT55</v>
      </c>
      <c r="BX346" t="str">
        <f t="shared" si="9"/>
        <v>=Other Costs'!FV55</v>
      </c>
      <c r="BY346" t="str">
        <f t="shared" si="9"/>
        <v>=Other Costs'!FX55</v>
      </c>
      <c r="BZ346" t="str">
        <f t="shared" si="9"/>
        <v>=Other Costs'!FZ55</v>
      </c>
      <c r="CA346" t="str">
        <f t="shared" si="9"/>
        <v>=Other Costs'!GB55</v>
      </c>
      <c r="CB346" t="str">
        <f t="shared" si="9"/>
        <v>=Other Costs'!GD55</v>
      </c>
      <c r="CC346" t="str">
        <f t="shared" si="9"/>
        <v>=Other Costs'!GF55</v>
      </c>
      <c r="CD346" t="str">
        <f t="shared" si="9"/>
        <v>=Other Costs'!GH55</v>
      </c>
      <c r="CE346" t="str">
        <f t="shared" si="9"/>
        <v>=Other Costs'!GJ55</v>
      </c>
      <c r="CF346" t="str">
        <f t="shared" si="9"/>
        <v>=Other Costs'!GL55</v>
      </c>
      <c r="CG346" t="str">
        <f t="shared" si="9"/>
        <v>=Other Costs'!GN55</v>
      </c>
      <c r="CH346" t="str">
        <f t="shared" si="9"/>
        <v>=Other Costs'!GP55</v>
      </c>
      <c r="CI346" t="str">
        <f t="shared" si="9"/>
        <v>=Other Costs'!GR55</v>
      </c>
      <c r="CJ346" t="str">
        <f t="shared" si="9"/>
        <v>=Other Costs'!GT55</v>
      </c>
      <c r="CK346" t="str">
        <f t="shared" si="9"/>
        <v>=Other Costs'!GV55</v>
      </c>
      <c r="CL346" t="str">
        <f t="shared" si="9"/>
        <v>=Other Costs'!GX55</v>
      </c>
      <c r="CM346" t="str">
        <f t="shared" si="9"/>
        <v>=Other Costs'!GZ55</v>
      </c>
      <c r="CN346" t="str">
        <f t="shared" si="9"/>
        <v>=Other Costs'!J55</v>
      </c>
      <c r="CO346" t="str">
        <f t="shared" si="9"/>
        <v>=Other Costs'!L55</v>
      </c>
      <c r="CP346" t="str">
        <f t="shared" si="9"/>
        <v>=Other Costs'!N55</v>
      </c>
      <c r="CQ346" t="str">
        <f t="shared" si="9"/>
        <v>=Other Costs'!P55</v>
      </c>
      <c r="CR346" t="str">
        <f t="shared" si="9"/>
        <v>=Other Costs'!R55</v>
      </c>
      <c r="CS346" t="str">
        <f t="shared" si="9"/>
        <v>=Other Costs'!T55</v>
      </c>
      <c r="CT346" t="str">
        <f t="shared" si="9"/>
        <v>=Other Costs'!V55</v>
      </c>
      <c r="CU346" t="str">
        <f t="shared" si="9"/>
        <v>=Other Costs'!X55</v>
      </c>
      <c r="CV346" t="str">
        <f t="shared" si="9"/>
        <v>=Other Costs'!Z55</v>
      </c>
    </row>
    <row r="348" spans="1:100" x14ac:dyDescent="0.25">
      <c r="A348" t="s">
        <v>912</v>
      </c>
      <c r="B348" t="s">
        <v>713</v>
      </c>
      <c r="C348" t="s">
        <v>714</v>
      </c>
      <c r="D348" t="s">
        <v>715</v>
      </c>
      <c r="E348" t="s">
        <v>716</v>
      </c>
      <c r="F348" t="s">
        <v>717</v>
      </c>
      <c r="G348" t="s">
        <v>718</v>
      </c>
      <c r="H348" t="s">
        <v>719</v>
      </c>
      <c r="I348" t="s">
        <v>720</v>
      </c>
      <c r="J348" t="s">
        <v>721</v>
      </c>
      <c r="K348" t="s">
        <v>722</v>
      </c>
      <c r="L348" t="s">
        <v>723</v>
      </c>
      <c r="M348" t="s">
        <v>724</v>
      </c>
      <c r="N348" t="s">
        <v>725</v>
      </c>
      <c r="O348" t="s">
        <v>726</v>
      </c>
      <c r="P348" t="s">
        <v>727</v>
      </c>
      <c r="Q348" t="s">
        <v>728</v>
      </c>
      <c r="R348" t="s">
        <v>729</v>
      </c>
      <c r="S348" t="s">
        <v>730</v>
      </c>
      <c r="T348" t="s">
        <v>731</v>
      </c>
      <c r="U348" t="s">
        <v>732</v>
      </c>
      <c r="V348" t="s">
        <v>733</v>
      </c>
      <c r="W348" t="s">
        <v>734</v>
      </c>
      <c r="X348" t="s">
        <v>735</v>
      </c>
      <c r="Y348" t="s">
        <v>736</v>
      </c>
      <c r="Z348" t="s">
        <v>737</v>
      </c>
      <c r="AA348" t="s">
        <v>738</v>
      </c>
      <c r="AB348" t="s">
        <v>739</v>
      </c>
      <c r="AC348" t="s">
        <v>740</v>
      </c>
      <c r="AD348" t="s">
        <v>741</v>
      </c>
      <c r="AE348" t="s">
        <v>742</v>
      </c>
      <c r="AF348" t="s">
        <v>743</v>
      </c>
      <c r="AG348" t="s">
        <v>744</v>
      </c>
      <c r="AH348" t="s">
        <v>745</v>
      </c>
      <c r="AI348" t="s">
        <v>746</v>
      </c>
      <c r="AJ348" t="s">
        <v>747</v>
      </c>
      <c r="AK348" t="s">
        <v>748</v>
      </c>
      <c r="AL348" t="s">
        <v>749</v>
      </c>
      <c r="AM348" t="s">
        <v>750</v>
      </c>
      <c r="AN348" t="s">
        <v>751</v>
      </c>
      <c r="AO348" t="s">
        <v>752</v>
      </c>
      <c r="AP348" t="s">
        <v>753</v>
      </c>
      <c r="AQ348" t="s">
        <v>754</v>
      </c>
      <c r="AR348" t="s">
        <v>755</v>
      </c>
      <c r="AS348" t="s">
        <v>756</v>
      </c>
      <c r="AT348" t="s">
        <v>757</v>
      </c>
      <c r="AU348" t="s">
        <v>758</v>
      </c>
      <c r="AV348" t="s">
        <v>759</v>
      </c>
      <c r="AW348" t="s">
        <v>760</v>
      </c>
      <c r="AX348" t="s">
        <v>761</v>
      </c>
      <c r="AY348" t="s">
        <v>762</v>
      </c>
      <c r="AZ348" t="s">
        <v>763</v>
      </c>
      <c r="BA348" t="s">
        <v>764</v>
      </c>
      <c r="BB348" t="s">
        <v>765</v>
      </c>
      <c r="BC348" t="s">
        <v>766</v>
      </c>
      <c r="BD348" t="s">
        <v>767</v>
      </c>
      <c r="BE348" t="s">
        <v>768</v>
      </c>
      <c r="BF348" t="s">
        <v>769</v>
      </c>
      <c r="BG348" t="s">
        <v>770</v>
      </c>
      <c r="BH348" t="s">
        <v>771</v>
      </c>
      <c r="BI348" t="s">
        <v>772</v>
      </c>
      <c r="BJ348" t="s">
        <v>773</v>
      </c>
      <c r="BK348" t="s">
        <v>774</v>
      </c>
      <c r="BL348" t="s">
        <v>775</v>
      </c>
      <c r="BM348" t="s">
        <v>776</v>
      </c>
      <c r="BN348" t="s">
        <v>777</v>
      </c>
      <c r="BO348" t="s">
        <v>778</v>
      </c>
      <c r="BP348" t="s">
        <v>779</v>
      </c>
      <c r="BQ348" t="s">
        <v>780</v>
      </c>
      <c r="BR348" t="s">
        <v>781</v>
      </c>
      <c r="BS348" t="s">
        <v>782</v>
      </c>
      <c r="BT348" t="s">
        <v>783</v>
      </c>
      <c r="BU348" t="s">
        <v>784</v>
      </c>
      <c r="BV348" t="s">
        <v>785</v>
      </c>
      <c r="BW348" t="s">
        <v>786</v>
      </c>
      <c r="BX348" t="s">
        <v>787</v>
      </c>
      <c r="BY348" t="s">
        <v>788</v>
      </c>
      <c r="BZ348" t="s">
        <v>789</v>
      </c>
      <c r="CA348" t="s">
        <v>790</v>
      </c>
      <c r="CB348" t="s">
        <v>791</v>
      </c>
      <c r="CC348" t="s">
        <v>792</v>
      </c>
      <c r="CD348" t="s">
        <v>793</v>
      </c>
      <c r="CE348" t="s">
        <v>794</v>
      </c>
      <c r="CF348" t="s">
        <v>795</v>
      </c>
      <c r="CG348" t="s">
        <v>796</v>
      </c>
      <c r="CH348" t="s">
        <v>797</v>
      </c>
      <c r="CI348" t="s">
        <v>798</v>
      </c>
      <c r="CJ348" t="s">
        <v>799</v>
      </c>
      <c r="CK348" t="s">
        <v>800</v>
      </c>
      <c r="CL348" t="s">
        <v>801</v>
      </c>
      <c r="CM348" t="s">
        <v>802</v>
      </c>
      <c r="CN348" t="s">
        <v>803</v>
      </c>
      <c r="CO348" t="s">
        <v>804</v>
      </c>
      <c r="CP348" t="s">
        <v>805</v>
      </c>
      <c r="CQ348" t="s">
        <v>806</v>
      </c>
      <c r="CR348" t="s">
        <v>807</v>
      </c>
      <c r="CS348" t="s">
        <v>808</v>
      </c>
      <c r="CT348" t="s">
        <v>809</v>
      </c>
      <c r="CU348" t="s">
        <v>810</v>
      </c>
      <c r="CV348" t="s">
        <v>811</v>
      </c>
    </row>
    <row r="352" spans="1:100" x14ac:dyDescent="0.25">
      <c r="A352" t="s">
        <v>921</v>
      </c>
    </row>
    <row r="353" spans="1:1" x14ac:dyDescent="0.25">
      <c r="A353" t="s">
        <v>922</v>
      </c>
    </row>
    <row r="354" spans="1:1" x14ac:dyDescent="0.25">
      <c r="A354" t="s">
        <v>923</v>
      </c>
    </row>
    <row r="355" spans="1:1" x14ac:dyDescent="0.25">
      <c r="A355" t="s">
        <v>924</v>
      </c>
    </row>
    <row r="356" spans="1:1" x14ac:dyDescent="0.25">
      <c r="A356" t="s">
        <v>925</v>
      </c>
    </row>
    <row r="357" spans="1:1" x14ac:dyDescent="0.25">
      <c r="A357" t="s">
        <v>926</v>
      </c>
    </row>
    <row r="358" spans="1:1" x14ac:dyDescent="0.25">
      <c r="A358" t="s">
        <v>927</v>
      </c>
    </row>
    <row r="359" spans="1:1" x14ac:dyDescent="0.25">
      <c r="A359" t="s">
        <v>928</v>
      </c>
    </row>
    <row r="360" spans="1:1" x14ac:dyDescent="0.25">
      <c r="A360" t="s">
        <v>929</v>
      </c>
    </row>
    <row r="361" spans="1:1" x14ac:dyDescent="0.25">
      <c r="A361" t="s">
        <v>930</v>
      </c>
    </row>
    <row r="362" spans="1:1" x14ac:dyDescent="0.25">
      <c r="A362" t="s">
        <v>931</v>
      </c>
    </row>
    <row r="363" spans="1:1" x14ac:dyDescent="0.25">
      <c r="A363" t="s">
        <v>932</v>
      </c>
    </row>
    <row r="364" spans="1:1" x14ac:dyDescent="0.25">
      <c r="A364" t="s">
        <v>933</v>
      </c>
    </row>
    <row r="365" spans="1:1" x14ac:dyDescent="0.25">
      <c r="A365" t="s">
        <v>934</v>
      </c>
    </row>
    <row r="366" spans="1:1" x14ac:dyDescent="0.25">
      <c r="A366" t="s">
        <v>935</v>
      </c>
    </row>
    <row r="367" spans="1:1" x14ac:dyDescent="0.25">
      <c r="A367" t="s">
        <v>936</v>
      </c>
    </row>
    <row r="368" spans="1:1" x14ac:dyDescent="0.25">
      <c r="A368" t="s">
        <v>937</v>
      </c>
    </row>
    <row r="369" spans="1:1" x14ac:dyDescent="0.25">
      <c r="A369" t="s">
        <v>938</v>
      </c>
    </row>
    <row r="370" spans="1:1" x14ac:dyDescent="0.25">
      <c r="A370" t="s">
        <v>939</v>
      </c>
    </row>
    <row r="371" spans="1:1" x14ac:dyDescent="0.25">
      <c r="A371" t="s">
        <v>940</v>
      </c>
    </row>
    <row r="372" spans="1:1" x14ac:dyDescent="0.25">
      <c r="A372" t="s">
        <v>941</v>
      </c>
    </row>
    <row r="373" spans="1:1" x14ac:dyDescent="0.25">
      <c r="A373" t="s">
        <v>942</v>
      </c>
    </row>
    <row r="374" spans="1:1" x14ac:dyDescent="0.25">
      <c r="A374" t="s">
        <v>943</v>
      </c>
    </row>
    <row r="375" spans="1:1" x14ac:dyDescent="0.25">
      <c r="A375" t="s">
        <v>944</v>
      </c>
    </row>
    <row r="376" spans="1:1" x14ac:dyDescent="0.25">
      <c r="A376" t="s">
        <v>945</v>
      </c>
    </row>
    <row r="377" spans="1:1" x14ac:dyDescent="0.25">
      <c r="A377" t="s">
        <v>946</v>
      </c>
    </row>
    <row r="378" spans="1:1" x14ac:dyDescent="0.25">
      <c r="A378" t="s">
        <v>947</v>
      </c>
    </row>
    <row r="379" spans="1:1" x14ac:dyDescent="0.25">
      <c r="A379" t="s">
        <v>948</v>
      </c>
    </row>
    <row r="380" spans="1:1" x14ac:dyDescent="0.25">
      <c r="A380" t="s">
        <v>949</v>
      </c>
    </row>
    <row r="381" spans="1:1" x14ac:dyDescent="0.25">
      <c r="A381" t="s">
        <v>950</v>
      </c>
    </row>
    <row r="382" spans="1:1" x14ac:dyDescent="0.25">
      <c r="A382" t="s">
        <v>951</v>
      </c>
    </row>
    <row r="383" spans="1:1" x14ac:dyDescent="0.25">
      <c r="A383" t="s">
        <v>952</v>
      </c>
    </row>
    <row r="384" spans="1:1" x14ac:dyDescent="0.25">
      <c r="A384" t="s">
        <v>953</v>
      </c>
    </row>
    <row r="385" spans="1:1" x14ac:dyDescent="0.25">
      <c r="A385" t="s">
        <v>954</v>
      </c>
    </row>
    <row r="386" spans="1:1" x14ac:dyDescent="0.25">
      <c r="A386" t="s">
        <v>955</v>
      </c>
    </row>
    <row r="387" spans="1:1" x14ac:dyDescent="0.25">
      <c r="A387" t="s">
        <v>956</v>
      </c>
    </row>
    <row r="388" spans="1:1" x14ac:dyDescent="0.25">
      <c r="A388" t="s">
        <v>957</v>
      </c>
    </row>
    <row r="389" spans="1:1" x14ac:dyDescent="0.25">
      <c r="A389" t="s">
        <v>958</v>
      </c>
    </row>
    <row r="390" spans="1:1" x14ac:dyDescent="0.25">
      <c r="A390" t="s">
        <v>959</v>
      </c>
    </row>
    <row r="391" spans="1:1" x14ac:dyDescent="0.25">
      <c r="A391" t="s">
        <v>960</v>
      </c>
    </row>
    <row r="392" spans="1:1" x14ac:dyDescent="0.25">
      <c r="A392" t="s">
        <v>961</v>
      </c>
    </row>
    <row r="393" spans="1:1" x14ac:dyDescent="0.25">
      <c r="A393" t="s">
        <v>962</v>
      </c>
    </row>
    <row r="394" spans="1:1" x14ac:dyDescent="0.25">
      <c r="A394" t="s">
        <v>963</v>
      </c>
    </row>
    <row r="395" spans="1:1" x14ac:dyDescent="0.25">
      <c r="A395" t="s">
        <v>964</v>
      </c>
    </row>
    <row r="396" spans="1:1" x14ac:dyDescent="0.25">
      <c r="A396" t="s">
        <v>965</v>
      </c>
    </row>
    <row r="397" spans="1:1" x14ac:dyDescent="0.25">
      <c r="A397" t="s">
        <v>966</v>
      </c>
    </row>
    <row r="398" spans="1:1" x14ac:dyDescent="0.25">
      <c r="A398" t="s">
        <v>967</v>
      </c>
    </row>
    <row r="399" spans="1:1" x14ac:dyDescent="0.25">
      <c r="A399" t="s">
        <v>968</v>
      </c>
    </row>
    <row r="400" spans="1:1" x14ac:dyDescent="0.25">
      <c r="A400" t="s">
        <v>969</v>
      </c>
    </row>
    <row r="401" spans="1:1" x14ac:dyDescent="0.25">
      <c r="A401" t="s">
        <v>970</v>
      </c>
    </row>
    <row r="402" spans="1:1" x14ac:dyDescent="0.25">
      <c r="A402" t="s">
        <v>971</v>
      </c>
    </row>
    <row r="403" spans="1:1" x14ac:dyDescent="0.25">
      <c r="A403" t="s">
        <v>972</v>
      </c>
    </row>
    <row r="404" spans="1:1" x14ac:dyDescent="0.25">
      <c r="A404" t="s">
        <v>973</v>
      </c>
    </row>
    <row r="405" spans="1:1" x14ac:dyDescent="0.25">
      <c r="A405" t="s">
        <v>974</v>
      </c>
    </row>
    <row r="406" spans="1:1" x14ac:dyDescent="0.25">
      <c r="A406" t="s">
        <v>975</v>
      </c>
    </row>
    <row r="407" spans="1:1" x14ac:dyDescent="0.25">
      <c r="A407" t="s">
        <v>976</v>
      </c>
    </row>
    <row r="408" spans="1:1" x14ac:dyDescent="0.25">
      <c r="A408" t="s">
        <v>977</v>
      </c>
    </row>
    <row r="409" spans="1:1" x14ac:dyDescent="0.25">
      <c r="A409" t="s">
        <v>978</v>
      </c>
    </row>
    <row r="410" spans="1:1" x14ac:dyDescent="0.25">
      <c r="A410" t="s">
        <v>979</v>
      </c>
    </row>
    <row r="411" spans="1:1" x14ac:dyDescent="0.25">
      <c r="A411" t="s">
        <v>980</v>
      </c>
    </row>
    <row r="412" spans="1:1" x14ac:dyDescent="0.25">
      <c r="A412" t="s">
        <v>981</v>
      </c>
    </row>
    <row r="413" spans="1:1" x14ac:dyDescent="0.25">
      <c r="A413" t="s">
        <v>982</v>
      </c>
    </row>
    <row r="414" spans="1:1" x14ac:dyDescent="0.25">
      <c r="A414" t="s">
        <v>983</v>
      </c>
    </row>
    <row r="415" spans="1:1" x14ac:dyDescent="0.25">
      <c r="A415" t="s">
        <v>984</v>
      </c>
    </row>
    <row r="416" spans="1:1" x14ac:dyDescent="0.25">
      <c r="A416" t="s">
        <v>985</v>
      </c>
    </row>
    <row r="417" spans="1:1" x14ac:dyDescent="0.25">
      <c r="A417" t="s">
        <v>986</v>
      </c>
    </row>
    <row r="418" spans="1:1" x14ac:dyDescent="0.25">
      <c r="A418" t="s">
        <v>987</v>
      </c>
    </row>
    <row r="419" spans="1:1" x14ac:dyDescent="0.25">
      <c r="A419" t="s">
        <v>988</v>
      </c>
    </row>
    <row r="420" spans="1:1" x14ac:dyDescent="0.25">
      <c r="A420" t="s">
        <v>989</v>
      </c>
    </row>
    <row r="421" spans="1:1" x14ac:dyDescent="0.25">
      <c r="A421" t="s">
        <v>990</v>
      </c>
    </row>
    <row r="422" spans="1:1" x14ac:dyDescent="0.25">
      <c r="A422" t="s">
        <v>991</v>
      </c>
    </row>
    <row r="423" spans="1:1" x14ac:dyDescent="0.25">
      <c r="A423" t="s">
        <v>992</v>
      </c>
    </row>
    <row r="424" spans="1:1" x14ac:dyDescent="0.25">
      <c r="A424" t="s">
        <v>993</v>
      </c>
    </row>
    <row r="425" spans="1:1" x14ac:dyDescent="0.25">
      <c r="A425" t="s">
        <v>994</v>
      </c>
    </row>
    <row r="426" spans="1:1" x14ac:dyDescent="0.25">
      <c r="A426" t="s">
        <v>995</v>
      </c>
    </row>
    <row r="427" spans="1:1" x14ac:dyDescent="0.25">
      <c r="A427" t="s">
        <v>996</v>
      </c>
    </row>
    <row r="428" spans="1:1" x14ac:dyDescent="0.25">
      <c r="A428" t="s">
        <v>997</v>
      </c>
    </row>
    <row r="429" spans="1:1" x14ac:dyDescent="0.25">
      <c r="A429" t="s">
        <v>998</v>
      </c>
    </row>
    <row r="430" spans="1:1" x14ac:dyDescent="0.25">
      <c r="A430" t="s">
        <v>999</v>
      </c>
    </row>
    <row r="431" spans="1:1" x14ac:dyDescent="0.25">
      <c r="A431" t="s">
        <v>1000</v>
      </c>
    </row>
    <row r="432" spans="1:1" x14ac:dyDescent="0.25">
      <c r="A432" t="s">
        <v>1001</v>
      </c>
    </row>
    <row r="433" spans="1:1" x14ac:dyDescent="0.25">
      <c r="A433" t="s">
        <v>1002</v>
      </c>
    </row>
    <row r="434" spans="1:1" x14ac:dyDescent="0.25">
      <c r="A434" t="s">
        <v>1003</v>
      </c>
    </row>
    <row r="435" spans="1:1" x14ac:dyDescent="0.25">
      <c r="A435" t="s">
        <v>1004</v>
      </c>
    </row>
    <row r="436" spans="1:1" x14ac:dyDescent="0.25">
      <c r="A436" t="s">
        <v>1005</v>
      </c>
    </row>
    <row r="437" spans="1:1" x14ac:dyDescent="0.25">
      <c r="A437" t="s">
        <v>1006</v>
      </c>
    </row>
    <row r="438" spans="1:1" x14ac:dyDescent="0.25">
      <c r="A438" t="s">
        <v>1007</v>
      </c>
    </row>
    <row r="439" spans="1:1" x14ac:dyDescent="0.25">
      <c r="A439" t="s">
        <v>1008</v>
      </c>
    </row>
    <row r="440" spans="1:1" x14ac:dyDescent="0.25">
      <c r="A440" t="s">
        <v>1009</v>
      </c>
    </row>
    <row r="441" spans="1:1" x14ac:dyDescent="0.25">
      <c r="A441" t="s">
        <v>1010</v>
      </c>
    </row>
    <row r="442" spans="1:1" x14ac:dyDescent="0.25">
      <c r="A442" t="s">
        <v>1011</v>
      </c>
    </row>
    <row r="443" spans="1:1" x14ac:dyDescent="0.25">
      <c r="A443" t="s">
        <v>1012</v>
      </c>
    </row>
    <row r="444" spans="1:1" x14ac:dyDescent="0.25">
      <c r="A444" t="s">
        <v>1013</v>
      </c>
    </row>
    <row r="445" spans="1:1" x14ac:dyDescent="0.25">
      <c r="A445" t="s">
        <v>1014</v>
      </c>
    </row>
    <row r="446" spans="1:1" x14ac:dyDescent="0.25">
      <c r="A446" t="s">
        <v>914</v>
      </c>
    </row>
    <row r="447" spans="1:1" x14ac:dyDescent="0.25">
      <c r="A447" t="s">
        <v>915</v>
      </c>
    </row>
    <row r="448" spans="1:1" x14ac:dyDescent="0.25">
      <c r="A448" t="s">
        <v>916</v>
      </c>
    </row>
    <row r="449" spans="1:101" x14ac:dyDescent="0.25">
      <c r="A449" t="s">
        <v>917</v>
      </c>
    </row>
    <row r="450" spans="1:101" x14ac:dyDescent="0.25">
      <c r="A450" t="s">
        <v>918</v>
      </c>
    </row>
    <row r="451" spans="1:101" x14ac:dyDescent="0.25">
      <c r="A451" t="s">
        <v>919</v>
      </c>
    </row>
    <row r="452" spans="1:101" x14ac:dyDescent="0.25">
      <c r="A452" t="s">
        <v>920</v>
      </c>
    </row>
    <row r="454" spans="1:101" x14ac:dyDescent="0.25">
      <c r="A454" t="s">
        <v>921</v>
      </c>
      <c r="B454" t="s">
        <v>922</v>
      </c>
      <c r="C454" t="s">
        <v>923</v>
      </c>
      <c r="D454" t="s">
        <v>924</v>
      </c>
      <c r="E454" t="s">
        <v>925</v>
      </c>
      <c r="F454" t="s">
        <v>926</v>
      </c>
      <c r="G454" t="s">
        <v>927</v>
      </c>
      <c r="H454" t="s">
        <v>928</v>
      </c>
      <c r="I454" t="s">
        <v>929</v>
      </c>
      <c r="J454" t="s">
        <v>930</v>
      </c>
      <c r="K454" t="s">
        <v>931</v>
      </c>
      <c r="L454" t="s">
        <v>932</v>
      </c>
      <c r="M454" t="s">
        <v>933</v>
      </c>
      <c r="N454" t="s">
        <v>934</v>
      </c>
      <c r="O454" t="s">
        <v>935</v>
      </c>
      <c r="P454" t="s">
        <v>936</v>
      </c>
      <c r="Q454" t="s">
        <v>937</v>
      </c>
      <c r="R454" t="s">
        <v>938</v>
      </c>
      <c r="S454" t="s">
        <v>939</v>
      </c>
      <c r="T454" t="s">
        <v>940</v>
      </c>
      <c r="U454" t="s">
        <v>941</v>
      </c>
      <c r="V454" t="s">
        <v>942</v>
      </c>
      <c r="W454" t="s">
        <v>943</v>
      </c>
      <c r="X454" t="s">
        <v>944</v>
      </c>
      <c r="Y454" t="s">
        <v>945</v>
      </c>
      <c r="Z454" t="s">
        <v>946</v>
      </c>
      <c r="AA454" t="s">
        <v>947</v>
      </c>
      <c r="AB454" t="s">
        <v>948</v>
      </c>
      <c r="AC454" t="s">
        <v>949</v>
      </c>
      <c r="AD454" t="s">
        <v>950</v>
      </c>
      <c r="AE454" t="s">
        <v>951</v>
      </c>
      <c r="AF454" t="s">
        <v>952</v>
      </c>
      <c r="AG454" t="s">
        <v>953</v>
      </c>
      <c r="AH454" t="s">
        <v>954</v>
      </c>
      <c r="AI454" t="s">
        <v>955</v>
      </c>
      <c r="AJ454" t="s">
        <v>956</v>
      </c>
      <c r="AK454" t="s">
        <v>957</v>
      </c>
      <c r="AL454" t="s">
        <v>958</v>
      </c>
      <c r="AM454" t="s">
        <v>959</v>
      </c>
      <c r="AN454" t="s">
        <v>960</v>
      </c>
      <c r="AO454" t="s">
        <v>961</v>
      </c>
      <c r="AP454" t="s">
        <v>962</v>
      </c>
      <c r="AQ454" t="s">
        <v>963</v>
      </c>
      <c r="AR454" t="s">
        <v>964</v>
      </c>
      <c r="AS454" t="s">
        <v>965</v>
      </c>
      <c r="AT454" t="s">
        <v>966</v>
      </c>
      <c r="AU454" t="s">
        <v>967</v>
      </c>
      <c r="AV454" t="s">
        <v>968</v>
      </c>
      <c r="AW454" t="s">
        <v>969</v>
      </c>
      <c r="AX454" t="s">
        <v>970</v>
      </c>
      <c r="AY454" t="s">
        <v>971</v>
      </c>
      <c r="AZ454" t="s">
        <v>972</v>
      </c>
      <c r="BA454" t="s">
        <v>973</v>
      </c>
      <c r="BB454" t="s">
        <v>974</v>
      </c>
      <c r="BC454" t="s">
        <v>975</v>
      </c>
      <c r="BD454" t="s">
        <v>976</v>
      </c>
      <c r="BE454" t="s">
        <v>977</v>
      </c>
      <c r="BF454" t="s">
        <v>978</v>
      </c>
      <c r="BG454" t="s">
        <v>979</v>
      </c>
      <c r="BH454" t="s">
        <v>980</v>
      </c>
      <c r="BI454" t="s">
        <v>981</v>
      </c>
      <c r="BJ454" t="s">
        <v>982</v>
      </c>
      <c r="BK454" t="s">
        <v>983</v>
      </c>
      <c r="BL454" t="s">
        <v>984</v>
      </c>
      <c r="BM454" t="s">
        <v>985</v>
      </c>
      <c r="BN454" t="s">
        <v>986</v>
      </c>
      <c r="BO454" t="s">
        <v>987</v>
      </c>
      <c r="BP454" t="s">
        <v>988</v>
      </c>
      <c r="BQ454" t="s">
        <v>989</v>
      </c>
      <c r="BR454" t="s">
        <v>990</v>
      </c>
      <c r="BS454" t="s">
        <v>991</v>
      </c>
      <c r="BT454" t="s">
        <v>992</v>
      </c>
      <c r="BU454" t="s">
        <v>993</v>
      </c>
      <c r="BV454" t="s">
        <v>994</v>
      </c>
      <c r="BW454" t="s">
        <v>995</v>
      </c>
      <c r="BX454" t="s">
        <v>996</v>
      </c>
      <c r="BY454" t="s">
        <v>997</v>
      </c>
      <c r="BZ454" t="s">
        <v>998</v>
      </c>
      <c r="CA454" t="s">
        <v>999</v>
      </c>
      <c r="CB454" t="s">
        <v>1000</v>
      </c>
      <c r="CC454" t="s">
        <v>1001</v>
      </c>
      <c r="CD454" t="s">
        <v>1002</v>
      </c>
      <c r="CE454" t="s">
        <v>1003</v>
      </c>
      <c r="CF454" t="s">
        <v>1004</v>
      </c>
      <c r="CG454" t="s">
        <v>1005</v>
      </c>
      <c r="CH454" t="s">
        <v>1006</v>
      </c>
      <c r="CI454" t="s">
        <v>1007</v>
      </c>
      <c r="CJ454" t="s">
        <v>1008</v>
      </c>
      <c r="CK454" t="s">
        <v>1009</v>
      </c>
      <c r="CL454" t="s">
        <v>1010</v>
      </c>
      <c r="CM454" t="s">
        <v>1011</v>
      </c>
      <c r="CN454" t="s">
        <v>1012</v>
      </c>
      <c r="CO454" t="s">
        <v>1013</v>
      </c>
      <c r="CP454" t="s">
        <v>1014</v>
      </c>
      <c r="CQ454" t="s">
        <v>914</v>
      </c>
      <c r="CR454" t="s">
        <v>915</v>
      </c>
      <c r="CS454" t="s">
        <v>916</v>
      </c>
      <c r="CT454" t="s">
        <v>917</v>
      </c>
      <c r="CU454" t="s">
        <v>918</v>
      </c>
      <c r="CV454" t="s">
        <v>919</v>
      </c>
      <c r="CW454" t="s">
        <v>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20"/>
  <sheetViews>
    <sheetView workbookViewId="0">
      <selection activeCell="F15" sqref="F15"/>
    </sheetView>
  </sheetViews>
  <sheetFormatPr defaultRowHeight="15" x14ac:dyDescent="0.25"/>
  <cols>
    <col min="1" max="1" width="39.5703125" customWidth="1"/>
    <col min="2" max="2" width="31.7109375" customWidth="1"/>
    <col min="3" max="3" width="10.42578125" customWidth="1"/>
    <col min="4" max="4" width="16.7109375" bestFit="1" customWidth="1"/>
    <col min="5" max="5" width="15.140625" customWidth="1"/>
    <col min="6" max="6" width="14.85546875" customWidth="1"/>
  </cols>
  <sheetData>
    <row r="1" spans="1:101" s="1" customFormat="1" ht="15.75" x14ac:dyDescent="0.25">
      <c r="A1" s="2" t="s">
        <v>46</v>
      </c>
      <c r="F1"/>
      <c r="G1"/>
      <c r="H1"/>
      <c r="I1"/>
      <c r="J1" s="226" t="s">
        <v>28</v>
      </c>
      <c r="K1" s="226"/>
    </row>
    <row r="2" spans="1:101" s="1" customFormat="1" ht="15.75" x14ac:dyDescent="0.25">
      <c r="A2" s="6" t="s">
        <v>30</v>
      </c>
      <c r="F2" s="5" t="s">
        <v>25</v>
      </c>
      <c r="G2" s="5" t="s">
        <v>26</v>
      </c>
      <c r="H2" s="5" t="s">
        <v>27</v>
      </c>
      <c r="I2" s="5" t="s">
        <v>142</v>
      </c>
      <c r="J2" s="5" t="s">
        <v>37</v>
      </c>
      <c r="K2" s="5" t="s">
        <v>29</v>
      </c>
    </row>
    <row r="3" spans="1:101" s="1" customFormat="1" ht="15.75" x14ac:dyDescent="0.25"/>
    <row r="5" spans="1:101" x14ac:dyDescent="0.25">
      <c r="A5" s="12"/>
      <c r="B5" s="8" t="s">
        <v>2</v>
      </c>
      <c r="C5" s="8" t="s">
        <v>3</v>
      </c>
      <c r="D5" s="8" t="s">
        <v>4</v>
      </c>
      <c r="E5" s="8" t="s">
        <v>18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50</v>
      </c>
      <c r="K5" s="8" t="s">
        <v>51</v>
      </c>
      <c r="L5" s="8" t="s">
        <v>52</v>
      </c>
      <c r="M5" s="8" t="s">
        <v>53</v>
      </c>
      <c r="N5" s="8" t="s">
        <v>54</v>
      </c>
      <c r="O5" s="8" t="s">
        <v>55</v>
      </c>
      <c r="P5" s="8" t="s">
        <v>56</v>
      </c>
      <c r="Q5" s="8" t="s">
        <v>57</v>
      </c>
      <c r="R5" s="8" t="s">
        <v>58</v>
      </c>
      <c r="S5" s="8" t="s">
        <v>59</v>
      </c>
      <c r="T5" s="8" t="s">
        <v>60</v>
      </c>
      <c r="U5" s="8" t="s">
        <v>61</v>
      </c>
      <c r="V5" s="8" t="s">
        <v>62</v>
      </c>
      <c r="W5" s="8" t="s">
        <v>63</v>
      </c>
      <c r="X5" s="8" t="s">
        <v>64</v>
      </c>
      <c r="Y5" s="8" t="s">
        <v>65</v>
      </c>
      <c r="Z5" s="8" t="s">
        <v>66</v>
      </c>
      <c r="AA5" s="8" t="s">
        <v>67</v>
      </c>
      <c r="AB5" s="8" t="s">
        <v>68</v>
      </c>
      <c r="AC5" s="8" t="s">
        <v>69</v>
      </c>
      <c r="AD5" s="8" t="s">
        <v>70</v>
      </c>
      <c r="AE5" s="8" t="s">
        <v>71</v>
      </c>
      <c r="AF5" s="8" t="s">
        <v>72</v>
      </c>
      <c r="AG5" s="8" t="s">
        <v>73</v>
      </c>
      <c r="AH5" s="8" t="s">
        <v>74</v>
      </c>
      <c r="AI5" s="8" t="s">
        <v>75</v>
      </c>
      <c r="AJ5" s="8" t="s">
        <v>76</v>
      </c>
      <c r="AK5" s="8" t="s">
        <v>77</v>
      </c>
      <c r="AL5" s="8" t="s">
        <v>78</v>
      </c>
      <c r="AM5" s="8" t="s">
        <v>79</v>
      </c>
      <c r="AN5" s="8" t="s">
        <v>80</v>
      </c>
      <c r="AO5" s="8" t="s">
        <v>81</v>
      </c>
      <c r="AP5" s="8" t="s">
        <v>82</v>
      </c>
      <c r="AQ5" s="8" t="s">
        <v>83</v>
      </c>
      <c r="AR5" s="8" t="s">
        <v>84</v>
      </c>
      <c r="AS5" s="8" t="s">
        <v>85</v>
      </c>
      <c r="AT5" s="8" t="s">
        <v>86</v>
      </c>
      <c r="AU5" s="8" t="s">
        <v>87</v>
      </c>
      <c r="AV5" s="8" t="s">
        <v>88</v>
      </c>
      <c r="AW5" s="8" t="s">
        <v>89</v>
      </c>
      <c r="AX5" s="8" t="s">
        <v>90</v>
      </c>
      <c r="AY5" s="8" t="s">
        <v>91</v>
      </c>
      <c r="AZ5" s="8" t="s">
        <v>92</v>
      </c>
      <c r="BA5" s="8" t="s">
        <v>93</v>
      </c>
      <c r="BB5" s="8" t="s">
        <v>94</v>
      </c>
      <c r="BC5" s="8" t="s">
        <v>95</v>
      </c>
      <c r="BD5" s="8" t="s">
        <v>96</v>
      </c>
      <c r="BE5" s="8" t="s">
        <v>97</v>
      </c>
      <c r="BF5" s="8" t="s">
        <v>98</v>
      </c>
      <c r="BG5" s="8" t="s">
        <v>99</v>
      </c>
      <c r="BH5" s="8" t="s">
        <v>100</v>
      </c>
      <c r="BI5" s="8" t="s">
        <v>101</v>
      </c>
      <c r="BJ5" s="8" t="s">
        <v>102</v>
      </c>
      <c r="BK5" s="8" t="s">
        <v>103</v>
      </c>
      <c r="BL5" s="8" t="s">
        <v>104</v>
      </c>
      <c r="BM5" s="8" t="s">
        <v>105</v>
      </c>
      <c r="BN5" s="8" t="s">
        <v>106</v>
      </c>
      <c r="BO5" s="8" t="s">
        <v>107</v>
      </c>
      <c r="BP5" s="8" t="s">
        <v>108</v>
      </c>
      <c r="BQ5" s="8" t="s">
        <v>109</v>
      </c>
      <c r="BR5" s="8" t="s">
        <v>110</v>
      </c>
      <c r="BS5" s="8" t="s">
        <v>111</v>
      </c>
      <c r="BT5" s="8" t="s">
        <v>112</v>
      </c>
      <c r="BU5" s="8" t="s">
        <v>113</v>
      </c>
      <c r="BV5" s="8" t="s">
        <v>114</v>
      </c>
      <c r="BW5" s="8" t="s">
        <v>115</v>
      </c>
      <c r="BX5" s="8" t="s">
        <v>116</v>
      </c>
      <c r="BY5" s="8" t="s">
        <v>117</v>
      </c>
      <c r="BZ5" s="8" t="s">
        <v>118</v>
      </c>
      <c r="CA5" s="8" t="s">
        <v>119</v>
      </c>
      <c r="CB5" s="8" t="s">
        <v>120</v>
      </c>
      <c r="CC5" s="8" t="s">
        <v>121</v>
      </c>
      <c r="CD5" s="8" t="s">
        <v>122</v>
      </c>
      <c r="CE5" s="8" t="s">
        <v>123</v>
      </c>
      <c r="CF5" s="8" t="s">
        <v>124</v>
      </c>
      <c r="CG5" s="8" t="s">
        <v>125</v>
      </c>
      <c r="CH5" s="8" t="s">
        <v>126</v>
      </c>
      <c r="CI5" s="8" t="s">
        <v>127</v>
      </c>
      <c r="CJ5" s="8" t="s">
        <v>128</v>
      </c>
      <c r="CK5" s="8" t="s">
        <v>129</v>
      </c>
      <c r="CL5" s="8" t="s">
        <v>130</v>
      </c>
      <c r="CM5" s="8" t="s">
        <v>131</v>
      </c>
      <c r="CN5" s="8" t="s">
        <v>132</v>
      </c>
      <c r="CO5" s="8" t="s">
        <v>133</v>
      </c>
      <c r="CP5" s="8" t="s">
        <v>134</v>
      </c>
      <c r="CQ5" s="8" t="s">
        <v>135</v>
      </c>
      <c r="CR5" s="8" t="s">
        <v>136</v>
      </c>
      <c r="CS5" s="8" t="s">
        <v>137</v>
      </c>
      <c r="CT5" s="8" t="s">
        <v>138</v>
      </c>
      <c r="CU5" s="8" t="s">
        <v>139</v>
      </c>
      <c r="CV5" s="8" t="s">
        <v>140</v>
      </c>
      <c r="CW5" s="8" t="s">
        <v>141</v>
      </c>
    </row>
    <row r="6" spans="1:101" x14ac:dyDescent="0.25">
      <c r="A6" s="13" t="s">
        <v>25</v>
      </c>
      <c r="B6" s="14"/>
      <c r="C6" s="7"/>
      <c r="D6" s="7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 s="11" customFormat="1" ht="33" customHeight="1" x14ac:dyDescent="0.25">
      <c r="A7" s="17" t="s">
        <v>26</v>
      </c>
      <c r="B7" s="14"/>
      <c r="C7" s="14"/>
      <c r="D7" s="14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</row>
    <row r="8" spans="1:101" x14ac:dyDescent="0.25">
      <c r="A8" s="13" t="s">
        <v>27</v>
      </c>
      <c r="B8" s="14"/>
      <c r="C8" s="7"/>
      <c r="D8" s="7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1:101" x14ac:dyDescent="0.25">
      <c r="A9" s="13" t="s">
        <v>142</v>
      </c>
      <c r="B9" s="14"/>
      <c r="C9" s="7"/>
      <c r="D9" s="7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</row>
    <row r="10" spans="1:101" x14ac:dyDescent="0.25">
      <c r="A10" s="13" t="s">
        <v>37</v>
      </c>
      <c r="B10" s="7"/>
      <c r="C10" s="7"/>
      <c r="D10" s="7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01" x14ac:dyDescent="0.25">
      <c r="A11" s="5" t="s">
        <v>29</v>
      </c>
      <c r="B11" s="3"/>
      <c r="C11" s="3"/>
      <c r="D11" s="3"/>
      <c r="E11" s="9"/>
      <c r="F11" s="9"/>
    </row>
    <row r="12" spans="1:101" ht="15.75" customHeight="1" x14ac:dyDescent="0.25">
      <c r="A12" s="4"/>
      <c r="B12" s="3"/>
      <c r="C12" s="3"/>
      <c r="D12" s="3"/>
      <c r="E12" s="9"/>
      <c r="F12" s="9"/>
    </row>
    <row r="13" spans="1:101" s="11" customFormat="1" ht="45.75" customHeight="1" x14ac:dyDescent="0.25">
      <c r="A13" s="20" t="s">
        <v>143</v>
      </c>
      <c r="B13" s="21">
        <f>B10-B9</f>
        <v>0</v>
      </c>
      <c r="C13" s="21">
        <f t="shared" ref="C13:BN13" si="0">C10-C9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0</v>
      </c>
      <c r="AB13" s="21">
        <f t="shared" si="0"/>
        <v>0</v>
      </c>
      <c r="AC13" s="21">
        <f t="shared" si="0"/>
        <v>0</v>
      </c>
      <c r="AD13" s="21">
        <f t="shared" si="0"/>
        <v>0</v>
      </c>
      <c r="AE13" s="21">
        <f t="shared" si="0"/>
        <v>0</v>
      </c>
      <c r="AF13" s="21">
        <f t="shared" si="0"/>
        <v>0</v>
      </c>
      <c r="AG13" s="21">
        <f t="shared" si="0"/>
        <v>0</v>
      </c>
      <c r="AH13" s="21">
        <f t="shared" si="0"/>
        <v>0</v>
      </c>
      <c r="AI13" s="21">
        <f t="shared" si="0"/>
        <v>0</v>
      </c>
      <c r="AJ13" s="21">
        <f t="shared" si="0"/>
        <v>0</v>
      </c>
      <c r="AK13" s="21">
        <f t="shared" si="0"/>
        <v>0</v>
      </c>
      <c r="AL13" s="21">
        <f t="shared" si="0"/>
        <v>0</v>
      </c>
      <c r="AM13" s="21">
        <f t="shared" si="0"/>
        <v>0</v>
      </c>
      <c r="AN13" s="21">
        <f t="shared" si="0"/>
        <v>0</v>
      </c>
      <c r="AO13" s="21">
        <f t="shared" si="0"/>
        <v>0</v>
      </c>
      <c r="AP13" s="21">
        <f t="shared" si="0"/>
        <v>0</v>
      </c>
      <c r="AQ13" s="21">
        <f t="shared" si="0"/>
        <v>0</v>
      </c>
      <c r="AR13" s="21">
        <f t="shared" si="0"/>
        <v>0</v>
      </c>
      <c r="AS13" s="21">
        <f t="shared" si="0"/>
        <v>0</v>
      </c>
      <c r="AT13" s="21">
        <f t="shared" si="0"/>
        <v>0</v>
      </c>
      <c r="AU13" s="21">
        <f t="shared" si="0"/>
        <v>0</v>
      </c>
      <c r="AV13" s="21">
        <f t="shared" si="0"/>
        <v>0</v>
      </c>
      <c r="AW13" s="21">
        <f t="shared" si="0"/>
        <v>0</v>
      </c>
      <c r="AX13" s="21">
        <f t="shared" si="0"/>
        <v>0</v>
      </c>
      <c r="AY13" s="21">
        <f t="shared" si="0"/>
        <v>0</v>
      </c>
      <c r="AZ13" s="21">
        <f t="shared" si="0"/>
        <v>0</v>
      </c>
      <c r="BA13" s="21">
        <f t="shared" si="0"/>
        <v>0</v>
      </c>
      <c r="BB13" s="21">
        <f t="shared" si="0"/>
        <v>0</v>
      </c>
      <c r="BC13" s="21">
        <f t="shared" si="0"/>
        <v>0</v>
      </c>
      <c r="BD13" s="21">
        <f t="shared" si="0"/>
        <v>0</v>
      </c>
      <c r="BE13" s="21">
        <f t="shared" si="0"/>
        <v>0</v>
      </c>
      <c r="BF13" s="21">
        <f t="shared" si="0"/>
        <v>0</v>
      </c>
      <c r="BG13" s="21">
        <f t="shared" si="0"/>
        <v>0</v>
      </c>
      <c r="BH13" s="21">
        <f t="shared" si="0"/>
        <v>0</v>
      </c>
      <c r="BI13" s="21">
        <f t="shared" si="0"/>
        <v>0</v>
      </c>
      <c r="BJ13" s="21">
        <f t="shared" si="0"/>
        <v>0</v>
      </c>
      <c r="BK13" s="21">
        <f t="shared" si="0"/>
        <v>0</v>
      </c>
      <c r="BL13" s="21">
        <f t="shared" si="0"/>
        <v>0</v>
      </c>
      <c r="BM13" s="21">
        <f t="shared" si="0"/>
        <v>0</v>
      </c>
      <c r="BN13" s="21">
        <f t="shared" si="0"/>
        <v>0</v>
      </c>
      <c r="BO13" s="21">
        <f t="shared" ref="BO13:CW13" si="1">BO10-BO9</f>
        <v>0</v>
      </c>
      <c r="BP13" s="21">
        <f t="shared" si="1"/>
        <v>0</v>
      </c>
      <c r="BQ13" s="21">
        <f t="shared" si="1"/>
        <v>0</v>
      </c>
      <c r="BR13" s="21">
        <f t="shared" si="1"/>
        <v>0</v>
      </c>
      <c r="BS13" s="21">
        <f t="shared" si="1"/>
        <v>0</v>
      </c>
      <c r="BT13" s="21">
        <f t="shared" si="1"/>
        <v>0</v>
      </c>
      <c r="BU13" s="21">
        <f t="shared" si="1"/>
        <v>0</v>
      </c>
      <c r="BV13" s="21">
        <f t="shared" si="1"/>
        <v>0</v>
      </c>
      <c r="BW13" s="21">
        <f t="shared" si="1"/>
        <v>0</v>
      </c>
      <c r="BX13" s="21">
        <f t="shared" si="1"/>
        <v>0</v>
      </c>
      <c r="BY13" s="21">
        <f t="shared" si="1"/>
        <v>0</v>
      </c>
      <c r="BZ13" s="21">
        <f t="shared" si="1"/>
        <v>0</v>
      </c>
      <c r="CA13" s="21">
        <f t="shared" si="1"/>
        <v>0</v>
      </c>
      <c r="CB13" s="21">
        <f t="shared" si="1"/>
        <v>0</v>
      </c>
      <c r="CC13" s="21">
        <f t="shared" si="1"/>
        <v>0</v>
      </c>
      <c r="CD13" s="21">
        <f t="shared" si="1"/>
        <v>0</v>
      </c>
      <c r="CE13" s="21">
        <f t="shared" si="1"/>
        <v>0</v>
      </c>
      <c r="CF13" s="21">
        <f t="shared" si="1"/>
        <v>0</v>
      </c>
      <c r="CG13" s="21">
        <f t="shared" si="1"/>
        <v>0</v>
      </c>
      <c r="CH13" s="21">
        <f t="shared" si="1"/>
        <v>0</v>
      </c>
      <c r="CI13" s="21">
        <f t="shared" si="1"/>
        <v>0</v>
      </c>
      <c r="CJ13" s="21">
        <f t="shared" si="1"/>
        <v>0</v>
      </c>
      <c r="CK13" s="21">
        <f t="shared" si="1"/>
        <v>0</v>
      </c>
      <c r="CL13" s="21">
        <f t="shared" si="1"/>
        <v>0</v>
      </c>
      <c r="CM13" s="21">
        <f t="shared" si="1"/>
        <v>0</v>
      </c>
      <c r="CN13" s="21">
        <f t="shared" si="1"/>
        <v>0</v>
      </c>
      <c r="CO13" s="21">
        <f t="shared" si="1"/>
        <v>0</v>
      </c>
      <c r="CP13" s="21">
        <f t="shared" si="1"/>
        <v>0</v>
      </c>
      <c r="CQ13" s="21">
        <f t="shared" si="1"/>
        <v>0</v>
      </c>
      <c r="CR13" s="21">
        <f t="shared" si="1"/>
        <v>0</v>
      </c>
      <c r="CS13" s="21">
        <f t="shared" si="1"/>
        <v>0</v>
      </c>
      <c r="CT13" s="21">
        <f t="shared" si="1"/>
        <v>0</v>
      </c>
      <c r="CU13" s="21">
        <f t="shared" si="1"/>
        <v>0</v>
      </c>
      <c r="CV13" s="21">
        <f t="shared" si="1"/>
        <v>0</v>
      </c>
      <c r="CW13" s="21">
        <f t="shared" si="1"/>
        <v>0</v>
      </c>
    </row>
    <row r="14" spans="1:101" s="11" customFormat="1" ht="45.75" customHeight="1" x14ac:dyDescent="0.25">
      <c r="A14" s="20" t="s">
        <v>144</v>
      </c>
      <c r="B14" s="21">
        <f>B11-B9</f>
        <v>0</v>
      </c>
      <c r="C14" s="21">
        <f t="shared" ref="C14:BN14" si="2">C11-C9</f>
        <v>0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1">
        <f t="shared" si="2"/>
        <v>0</v>
      </c>
      <c r="R14" s="21">
        <f t="shared" si="2"/>
        <v>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0</v>
      </c>
      <c r="W14" s="21">
        <f t="shared" si="2"/>
        <v>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0</v>
      </c>
      <c r="AB14" s="21">
        <f t="shared" si="2"/>
        <v>0</v>
      </c>
      <c r="AC14" s="21">
        <f t="shared" si="2"/>
        <v>0</v>
      </c>
      <c r="AD14" s="21">
        <f t="shared" si="2"/>
        <v>0</v>
      </c>
      <c r="AE14" s="21">
        <f t="shared" si="2"/>
        <v>0</v>
      </c>
      <c r="AF14" s="21">
        <f t="shared" si="2"/>
        <v>0</v>
      </c>
      <c r="AG14" s="21">
        <f t="shared" si="2"/>
        <v>0</v>
      </c>
      <c r="AH14" s="21">
        <f t="shared" si="2"/>
        <v>0</v>
      </c>
      <c r="AI14" s="21">
        <f t="shared" si="2"/>
        <v>0</v>
      </c>
      <c r="AJ14" s="21">
        <f t="shared" si="2"/>
        <v>0</v>
      </c>
      <c r="AK14" s="21">
        <f t="shared" si="2"/>
        <v>0</v>
      </c>
      <c r="AL14" s="21">
        <f t="shared" si="2"/>
        <v>0</v>
      </c>
      <c r="AM14" s="21">
        <f t="shared" si="2"/>
        <v>0</v>
      </c>
      <c r="AN14" s="21">
        <f t="shared" si="2"/>
        <v>0</v>
      </c>
      <c r="AO14" s="21">
        <f t="shared" si="2"/>
        <v>0</v>
      </c>
      <c r="AP14" s="21">
        <f t="shared" si="2"/>
        <v>0</v>
      </c>
      <c r="AQ14" s="21">
        <f t="shared" si="2"/>
        <v>0</v>
      </c>
      <c r="AR14" s="21">
        <f t="shared" si="2"/>
        <v>0</v>
      </c>
      <c r="AS14" s="21">
        <f t="shared" si="2"/>
        <v>0</v>
      </c>
      <c r="AT14" s="21">
        <f t="shared" si="2"/>
        <v>0</v>
      </c>
      <c r="AU14" s="21">
        <f t="shared" si="2"/>
        <v>0</v>
      </c>
      <c r="AV14" s="21">
        <f t="shared" si="2"/>
        <v>0</v>
      </c>
      <c r="AW14" s="21">
        <f t="shared" si="2"/>
        <v>0</v>
      </c>
      <c r="AX14" s="21">
        <f t="shared" si="2"/>
        <v>0</v>
      </c>
      <c r="AY14" s="21">
        <f t="shared" si="2"/>
        <v>0</v>
      </c>
      <c r="AZ14" s="21">
        <f t="shared" si="2"/>
        <v>0</v>
      </c>
      <c r="BA14" s="21">
        <f t="shared" si="2"/>
        <v>0</v>
      </c>
      <c r="BB14" s="21">
        <f t="shared" si="2"/>
        <v>0</v>
      </c>
      <c r="BC14" s="21">
        <f t="shared" si="2"/>
        <v>0</v>
      </c>
      <c r="BD14" s="21">
        <f t="shared" si="2"/>
        <v>0</v>
      </c>
      <c r="BE14" s="21">
        <f t="shared" si="2"/>
        <v>0</v>
      </c>
      <c r="BF14" s="21">
        <f t="shared" si="2"/>
        <v>0</v>
      </c>
      <c r="BG14" s="21">
        <f t="shared" si="2"/>
        <v>0</v>
      </c>
      <c r="BH14" s="21">
        <f t="shared" si="2"/>
        <v>0</v>
      </c>
      <c r="BI14" s="21">
        <f t="shared" si="2"/>
        <v>0</v>
      </c>
      <c r="BJ14" s="21">
        <f t="shared" si="2"/>
        <v>0</v>
      </c>
      <c r="BK14" s="21">
        <f t="shared" si="2"/>
        <v>0</v>
      </c>
      <c r="BL14" s="21">
        <f t="shared" si="2"/>
        <v>0</v>
      </c>
      <c r="BM14" s="21">
        <f t="shared" si="2"/>
        <v>0</v>
      </c>
      <c r="BN14" s="21">
        <f t="shared" si="2"/>
        <v>0</v>
      </c>
      <c r="BO14" s="21">
        <f t="shared" ref="BO14:CW14" si="3">BO11-BO9</f>
        <v>0</v>
      </c>
      <c r="BP14" s="21">
        <f t="shared" si="3"/>
        <v>0</v>
      </c>
      <c r="BQ14" s="21">
        <f t="shared" si="3"/>
        <v>0</v>
      </c>
      <c r="BR14" s="21">
        <f t="shared" si="3"/>
        <v>0</v>
      </c>
      <c r="BS14" s="21">
        <f t="shared" si="3"/>
        <v>0</v>
      </c>
      <c r="BT14" s="21">
        <f t="shared" si="3"/>
        <v>0</v>
      </c>
      <c r="BU14" s="21">
        <f t="shared" si="3"/>
        <v>0</v>
      </c>
      <c r="BV14" s="21">
        <f t="shared" si="3"/>
        <v>0</v>
      </c>
      <c r="BW14" s="21">
        <f t="shared" si="3"/>
        <v>0</v>
      </c>
      <c r="BX14" s="21">
        <f t="shared" si="3"/>
        <v>0</v>
      </c>
      <c r="BY14" s="21">
        <f t="shared" si="3"/>
        <v>0</v>
      </c>
      <c r="BZ14" s="21">
        <f t="shared" si="3"/>
        <v>0</v>
      </c>
      <c r="CA14" s="21">
        <f t="shared" si="3"/>
        <v>0</v>
      </c>
      <c r="CB14" s="21">
        <f t="shared" si="3"/>
        <v>0</v>
      </c>
      <c r="CC14" s="21">
        <f t="shared" si="3"/>
        <v>0</v>
      </c>
      <c r="CD14" s="21">
        <f t="shared" si="3"/>
        <v>0</v>
      </c>
      <c r="CE14" s="21">
        <f t="shared" si="3"/>
        <v>0</v>
      </c>
      <c r="CF14" s="21">
        <f t="shared" si="3"/>
        <v>0</v>
      </c>
      <c r="CG14" s="21">
        <f t="shared" si="3"/>
        <v>0</v>
      </c>
      <c r="CH14" s="21">
        <f t="shared" si="3"/>
        <v>0</v>
      </c>
      <c r="CI14" s="21">
        <f t="shared" si="3"/>
        <v>0</v>
      </c>
      <c r="CJ14" s="21">
        <f t="shared" si="3"/>
        <v>0</v>
      </c>
      <c r="CK14" s="21">
        <f t="shared" si="3"/>
        <v>0</v>
      </c>
      <c r="CL14" s="21">
        <f t="shared" si="3"/>
        <v>0</v>
      </c>
      <c r="CM14" s="21">
        <f t="shared" si="3"/>
        <v>0</v>
      </c>
      <c r="CN14" s="21">
        <f t="shared" si="3"/>
        <v>0</v>
      </c>
      <c r="CO14" s="21">
        <f t="shared" si="3"/>
        <v>0</v>
      </c>
      <c r="CP14" s="21">
        <f t="shared" si="3"/>
        <v>0</v>
      </c>
      <c r="CQ14" s="21">
        <f t="shared" si="3"/>
        <v>0</v>
      </c>
      <c r="CR14" s="21">
        <f t="shared" si="3"/>
        <v>0</v>
      </c>
      <c r="CS14" s="21">
        <f t="shared" si="3"/>
        <v>0</v>
      </c>
      <c r="CT14" s="21">
        <f t="shared" si="3"/>
        <v>0</v>
      </c>
      <c r="CU14" s="21">
        <f t="shared" si="3"/>
        <v>0</v>
      </c>
      <c r="CV14" s="21">
        <f t="shared" si="3"/>
        <v>0</v>
      </c>
      <c r="CW14" s="21">
        <f t="shared" si="3"/>
        <v>0</v>
      </c>
    </row>
    <row r="15" spans="1:101" s="11" customFormat="1" ht="45.75" customHeight="1" x14ac:dyDescent="0.25">
      <c r="A15" s="20" t="s">
        <v>145</v>
      </c>
      <c r="B15" s="22">
        <f>IF(B11+B10&lt;&gt;0,((B11-B10)/B10),0)</f>
        <v>0</v>
      </c>
      <c r="C15" s="22">
        <f t="shared" ref="C15:BN15" si="4">IF(C11+C10&lt;&gt;0,((C11-C10)/C10),0)</f>
        <v>0</v>
      </c>
      <c r="D15" s="22">
        <f t="shared" si="4"/>
        <v>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22">
        <f t="shared" si="4"/>
        <v>0</v>
      </c>
      <c r="P15" s="22">
        <f t="shared" si="4"/>
        <v>0</v>
      </c>
      <c r="Q15" s="22">
        <f t="shared" si="4"/>
        <v>0</v>
      </c>
      <c r="R15" s="22">
        <f t="shared" si="4"/>
        <v>0</v>
      </c>
      <c r="S15" s="22">
        <f t="shared" si="4"/>
        <v>0</v>
      </c>
      <c r="T15" s="22">
        <f t="shared" si="4"/>
        <v>0</v>
      </c>
      <c r="U15" s="22">
        <f t="shared" si="4"/>
        <v>0</v>
      </c>
      <c r="V15" s="22">
        <f t="shared" si="4"/>
        <v>0</v>
      </c>
      <c r="W15" s="22">
        <f t="shared" si="4"/>
        <v>0</v>
      </c>
      <c r="X15" s="22">
        <f t="shared" si="4"/>
        <v>0</v>
      </c>
      <c r="Y15" s="22">
        <f t="shared" si="4"/>
        <v>0</v>
      </c>
      <c r="Z15" s="22">
        <f t="shared" si="4"/>
        <v>0</v>
      </c>
      <c r="AA15" s="22">
        <f t="shared" si="4"/>
        <v>0</v>
      </c>
      <c r="AB15" s="22">
        <f t="shared" si="4"/>
        <v>0</v>
      </c>
      <c r="AC15" s="22">
        <f t="shared" si="4"/>
        <v>0</v>
      </c>
      <c r="AD15" s="22">
        <f t="shared" si="4"/>
        <v>0</v>
      </c>
      <c r="AE15" s="22">
        <f t="shared" si="4"/>
        <v>0</v>
      </c>
      <c r="AF15" s="22">
        <f t="shared" si="4"/>
        <v>0</v>
      </c>
      <c r="AG15" s="22">
        <f t="shared" si="4"/>
        <v>0</v>
      </c>
      <c r="AH15" s="22">
        <f t="shared" si="4"/>
        <v>0</v>
      </c>
      <c r="AI15" s="22">
        <f t="shared" si="4"/>
        <v>0</v>
      </c>
      <c r="AJ15" s="22">
        <f t="shared" si="4"/>
        <v>0</v>
      </c>
      <c r="AK15" s="22">
        <f t="shared" si="4"/>
        <v>0</v>
      </c>
      <c r="AL15" s="22">
        <f t="shared" si="4"/>
        <v>0</v>
      </c>
      <c r="AM15" s="22">
        <f t="shared" si="4"/>
        <v>0</v>
      </c>
      <c r="AN15" s="22">
        <f t="shared" si="4"/>
        <v>0</v>
      </c>
      <c r="AO15" s="22">
        <f t="shared" si="4"/>
        <v>0</v>
      </c>
      <c r="AP15" s="22">
        <f t="shared" si="4"/>
        <v>0</v>
      </c>
      <c r="AQ15" s="22">
        <f t="shared" si="4"/>
        <v>0</v>
      </c>
      <c r="AR15" s="22">
        <f t="shared" si="4"/>
        <v>0</v>
      </c>
      <c r="AS15" s="22">
        <f t="shared" si="4"/>
        <v>0</v>
      </c>
      <c r="AT15" s="22">
        <f t="shared" si="4"/>
        <v>0</v>
      </c>
      <c r="AU15" s="22">
        <f t="shared" si="4"/>
        <v>0</v>
      </c>
      <c r="AV15" s="22">
        <f t="shared" si="4"/>
        <v>0</v>
      </c>
      <c r="AW15" s="22">
        <f t="shared" si="4"/>
        <v>0</v>
      </c>
      <c r="AX15" s="22">
        <f t="shared" si="4"/>
        <v>0</v>
      </c>
      <c r="AY15" s="22">
        <f t="shared" si="4"/>
        <v>0</v>
      </c>
      <c r="AZ15" s="22">
        <f t="shared" si="4"/>
        <v>0</v>
      </c>
      <c r="BA15" s="22">
        <f t="shared" si="4"/>
        <v>0</v>
      </c>
      <c r="BB15" s="22">
        <f t="shared" si="4"/>
        <v>0</v>
      </c>
      <c r="BC15" s="22">
        <f t="shared" si="4"/>
        <v>0</v>
      </c>
      <c r="BD15" s="22">
        <f t="shared" si="4"/>
        <v>0</v>
      </c>
      <c r="BE15" s="22">
        <f t="shared" si="4"/>
        <v>0</v>
      </c>
      <c r="BF15" s="22">
        <f t="shared" si="4"/>
        <v>0</v>
      </c>
      <c r="BG15" s="22">
        <f t="shared" si="4"/>
        <v>0</v>
      </c>
      <c r="BH15" s="22">
        <f t="shared" si="4"/>
        <v>0</v>
      </c>
      <c r="BI15" s="22">
        <f t="shared" si="4"/>
        <v>0</v>
      </c>
      <c r="BJ15" s="22">
        <f t="shared" si="4"/>
        <v>0</v>
      </c>
      <c r="BK15" s="22">
        <f t="shared" si="4"/>
        <v>0</v>
      </c>
      <c r="BL15" s="22">
        <f t="shared" si="4"/>
        <v>0</v>
      </c>
      <c r="BM15" s="22">
        <f t="shared" si="4"/>
        <v>0</v>
      </c>
      <c r="BN15" s="22">
        <f t="shared" si="4"/>
        <v>0</v>
      </c>
      <c r="BO15" s="22">
        <f t="shared" ref="BO15:CW15" si="5">IF(BO11+BO10&lt;&gt;0,((BO11-BO10)/BO10),0)</f>
        <v>0</v>
      </c>
      <c r="BP15" s="22">
        <f t="shared" si="5"/>
        <v>0</v>
      </c>
      <c r="BQ15" s="22">
        <f t="shared" si="5"/>
        <v>0</v>
      </c>
      <c r="BR15" s="22">
        <f t="shared" si="5"/>
        <v>0</v>
      </c>
      <c r="BS15" s="22">
        <f t="shared" si="5"/>
        <v>0</v>
      </c>
      <c r="BT15" s="22">
        <f t="shared" si="5"/>
        <v>0</v>
      </c>
      <c r="BU15" s="22">
        <f t="shared" si="5"/>
        <v>0</v>
      </c>
      <c r="BV15" s="22">
        <f t="shared" si="5"/>
        <v>0</v>
      </c>
      <c r="BW15" s="22">
        <f t="shared" si="5"/>
        <v>0</v>
      </c>
      <c r="BX15" s="22">
        <f t="shared" si="5"/>
        <v>0</v>
      </c>
      <c r="BY15" s="22">
        <f t="shared" si="5"/>
        <v>0</v>
      </c>
      <c r="BZ15" s="22">
        <f t="shared" si="5"/>
        <v>0</v>
      </c>
      <c r="CA15" s="22">
        <f t="shared" si="5"/>
        <v>0</v>
      </c>
      <c r="CB15" s="22">
        <f t="shared" si="5"/>
        <v>0</v>
      </c>
      <c r="CC15" s="22">
        <f t="shared" si="5"/>
        <v>0</v>
      </c>
      <c r="CD15" s="22">
        <f t="shared" si="5"/>
        <v>0</v>
      </c>
      <c r="CE15" s="22">
        <f t="shared" si="5"/>
        <v>0</v>
      </c>
      <c r="CF15" s="22">
        <f t="shared" si="5"/>
        <v>0</v>
      </c>
      <c r="CG15" s="22">
        <f t="shared" si="5"/>
        <v>0</v>
      </c>
      <c r="CH15" s="22">
        <f t="shared" si="5"/>
        <v>0</v>
      </c>
      <c r="CI15" s="22">
        <f t="shared" si="5"/>
        <v>0</v>
      </c>
      <c r="CJ15" s="22">
        <f t="shared" si="5"/>
        <v>0</v>
      </c>
      <c r="CK15" s="22">
        <f t="shared" si="5"/>
        <v>0</v>
      </c>
      <c r="CL15" s="22">
        <f t="shared" si="5"/>
        <v>0</v>
      </c>
      <c r="CM15" s="22">
        <f t="shared" si="5"/>
        <v>0</v>
      </c>
      <c r="CN15" s="22">
        <f t="shared" si="5"/>
        <v>0</v>
      </c>
      <c r="CO15" s="22">
        <f t="shared" si="5"/>
        <v>0</v>
      </c>
      <c r="CP15" s="22">
        <f t="shared" si="5"/>
        <v>0</v>
      </c>
      <c r="CQ15" s="22">
        <f t="shared" si="5"/>
        <v>0</v>
      </c>
      <c r="CR15" s="22">
        <f t="shared" si="5"/>
        <v>0</v>
      </c>
      <c r="CS15" s="22">
        <f t="shared" si="5"/>
        <v>0</v>
      </c>
      <c r="CT15" s="22">
        <f t="shared" si="5"/>
        <v>0</v>
      </c>
      <c r="CU15" s="22">
        <f t="shared" si="5"/>
        <v>0</v>
      </c>
      <c r="CV15" s="22">
        <f t="shared" si="5"/>
        <v>0</v>
      </c>
      <c r="CW15" s="22">
        <f t="shared" si="5"/>
        <v>0</v>
      </c>
    </row>
    <row r="16" spans="1:101" x14ac:dyDescent="0.25">
      <c r="A16" s="4"/>
      <c r="B16" s="3"/>
      <c r="C16" s="3"/>
      <c r="D16" s="3"/>
      <c r="E16" s="9"/>
      <c r="F16" s="9"/>
    </row>
    <row r="17" spans="1:5" x14ac:dyDescent="0.25">
      <c r="A17" s="3" t="s">
        <v>41</v>
      </c>
      <c r="B17" s="3"/>
      <c r="C17" s="3"/>
      <c r="D17" s="3"/>
      <c r="E17" s="3"/>
    </row>
    <row r="18" spans="1:5" x14ac:dyDescent="0.25">
      <c r="A18" s="3" t="s">
        <v>43</v>
      </c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10" t="s">
        <v>17</v>
      </c>
    </row>
  </sheetData>
  <mergeCells count="1">
    <mergeCell ref="J1:K1"/>
  </mergeCells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workbookViewId="0">
      <selection activeCell="B13" sqref="B13"/>
    </sheetView>
  </sheetViews>
  <sheetFormatPr defaultColWidth="8.85546875" defaultRowHeight="15" x14ac:dyDescent="0.25"/>
  <cols>
    <col min="1" max="1" width="17.85546875" style="26" customWidth="1"/>
    <col min="2" max="2" width="18.28515625" style="26" customWidth="1"/>
    <col min="3" max="3" width="31.7109375" style="26" customWidth="1"/>
    <col min="4" max="4" width="13.5703125" style="26" bestFit="1" customWidth="1"/>
    <col min="5" max="5" width="13.5703125" style="40" customWidth="1"/>
    <col min="6" max="6" width="16.7109375" style="26" bestFit="1" customWidth="1"/>
    <col min="7" max="7" width="15.140625" style="26" customWidth="1"/>
    <col min="8" max="8" width="14.85546875" style="26" customWidth="1"/>
    <col min="9" max="9" width="17.140625" style="26" customWidth="1"/>
    <col min="10" max="10" width="8.85546875" style="26"/>
    <col min="11" max="11" width="82.85546875" style="26" bestFit="1" customWidth="1"/>
    <col min="12" max="12" width="8.85546875" style="26"/>
    <col min="13" max="13" width="17.140625" style="26" customWidth="1"/>
    <col min="14" max="14" width="16" style="26" customWidth="1"/>
    <col min="15" max="16384" width="8.85546875" style="26"/>
  </cols>
  <sheetData>
    <row r="1" spans="1:15" s="25" customFormat="1" x14ac:dyDescent="0.25">
      <c r="A1" s="25" t="s">
        <v>1062</v>
      </c>
      <c r="E1" s="112"/>
    </row>
    <row r="2" spans="1:15" s="25" customFormat="1" x14ac:dyDescent="0.25">
      <c r="A2" s="26" t="s">
        <v>30</v>
      </c>
      <c r="E2" s="112"/>
    </row>
    <row r="3" spans="1:15" s="25" customFormat="1" x14ac:dyDescent="0.25">
      <c r="A3" s="26" t="s">
        <v>1039</v>
      </c>
      <c r="E3" s="112"/>
    </row>
    <row r="4" spans="1:15" x14ac:dyDescent="0.25">
      <c r="A4" s="26" t="s">
        <v>1103</v>
      </c>
    </row>
    <row r="6" spans="1:15" x14ac:dyDescent="0.25">
      <c r="A6" s="25" t="s">
        <v>1108</v>
      </c>
      <c r="B6" s="64"/>
      <c r="C6" s="64"/>
      <c r="E6" s="26"/>
    </row>
    <row r="7" spans="1:15" x14ac:dyDescent="0.25">
      <c r="A7" s="230" t="s">
        <v>1109</v>
      </c>
      <c r="B7" s="230"/>
      <c r="C7" s="230"/>
      <c r="D7" s="230"/>
      <c r="E7" s="230"/>
    </row>
    <row r="8" spans="1:15" x14ac:dyDescent="0.25">
      <c r="A8" s="231" t="s">
        <v>1111</v>
      </c>
      <c r="B8" s="231"/>
      <c r="C8" s="231"/>
      <c r="D8" s="231"/>
      <c r="E8" s="231"/>
    </row>
    <row r="10" spans="1:15" x14ac:dyDescent="0.25">
      <c r="F10" s="227" t="s">
        <v>28</v>
      </c>
      <c r="G10" s="228"/>
      <c r="H10" s="228"/>
      <c r="I10" s="229"/>
    </row>
    <row r="11" spans="1:15" ht="59.25" customHeight="1" x14ac:dyDescent="0.25">
      <c r="A11" s="127" t="s">
        <v>49</v>
      </c>
      <c r="B11" s="113" t="s">
        <v>25</v>
      </c>
      <c r="C11" s="113" t="s">
        <v>1065</v>
      </c>
      <c r="D11" s="113" t="s">
        <v>1064</v>
      </c>
      <c r="E11" s="114" t="s">
        <v>1044</v>
      </c>
      <c r="F11" s="146" t="s">
        <v>142</v>
      </c>
      <c r="G11" s="146" t="s">
        <v>37</v>
      </c>
      <c r="H11" s="146" t="s">
        <v>29</v>
      </c>
      <c r="I11" s="154" t="s">
        <v>1104</v>
      </c>
      <c r="K11" s="147" t="s">
        <v>1105</v>
      </c>
      <c r="M11" s="123" t="s">
        <v>143</v>
      </c>
      <c r="N11" s="123" t="s">
        <v>144</v>
      </c>
      <c r="O11" s="123" t="s">
        <v>145</v>
      </c>
    </row>
    <row r="12" spans="1:15" x14ac:dyDescent="0.25">
      <c r="A12" s="180" t="s">
        <v>1057</v>
      </c>
      <c r="B12" s="124" t="s">
        <v>1058</v>
      </c>
      <c r="C12" s="124" t="s">
        <v>1059</v>
      </c>
      <c r="D12" s="181" t="s">
        <v>1060</v>
      </c>
      <c r="E12" s="182">
        <v>10</v>
      </c>
      <c r="F12" s="183">
        <v>250</v>
      </c>
      <c r="G12" s="183">
        <v>262</v>
      </c>
      <c r="H12" s="183">
        <v>500</v>
      </c>
      <c r="I12" s="183"/>
      <c r="K12" s="181" t="s">
        <v>1061</v>
      </c>
      <c r="M12" s="124">
        <f>G12-F12</f>
        <v>12</v>
      </c>
      <c r="N12" s="125">
        <f>H12-G12</f>
        <v>238</v>
      </c>
      <c r="O12" s="126">
        <f t="shared" ref="O12" si="0">IF(H12+G12&lt;&gt;0,((H12-G12)/G12),0)</f>
        <v>0.90839694656488545</v>
      </c>
    </row>
    <row r="13" spans="1:15" x14ac:dyDescent="0.25">
      <c r="A13" s="180" t="s">
        <v>2</v>
      </c>
      <c r="B13" s="184"/>
      <c r="C13" s="184"/>
      <c r="D13" s="185"/>
      <c r="E13" s="186"/>
      <c r="F13" s="187"/>
      <c r="G13" s="187"/>
      <c r="H13" s="187"/>
      <c r="I13" s="53">
        <f>IFERROR(H13/SUM(H$13:H$22),0)</f>
        <v>0</v>
      </c>
      <c r="J13" s="94"/>
      <c r="K13" s="185"/>
      <c r="M13" s="124">
        <f>G13-F13</f>
        <v>0</v>
      </c>
      <c r="N13" s="125">
        <f>H13-G13</f>
        <v>0</v>
      </c>
      <c r="O13" s="126">
        <f t="shared" ref="O13:O22" si="1">IF(H13+G13&lt;&gt;0,((H13-G13)/G13),0)</f>
        <v>0</v>
      </c>
    </row>
    <row r="14" spans="1:15" x14ac:dyDescent="0.25">
      <c r="A14" s="180" t="s">
        <v>3</v>
      </c>
      <c r="B14" s="184"/>
      <c r="C14" s="184"/>
      <c r="D14" s="185"/>
      <c r="E14" s="186"/>
      <c r="F14" s="187"/>
      <c r="G14" s="187"/>
      <c r="H14" s="187"/>
      <c r="I14" s="53">
        <f t="shared" ref="I14:I22" si="2">IFERROR(H14/SUM(H$13:H$22),0)</f>
        <v>0</v>
      </c>
      <c r="J14" s="94"/>
      <c r="K14" s="185"/>
      <c r="M14" s="124">
        <f t="shared" ref="M14:M22" si="3">G14-F14</f>
        <v>0</v>
      </c>
      <c r="N14" s="125">
        <f t="shared" ref="N14:N22" si="4">H14-G14</f>
        <v>0</v>
      </c>
      <c r="O14" s="126">
        <f t="shared" si="1"/>
        <v>0</v>
      </c>
    </row>
    <row r="15" spans="1:15" x14ac:dyDescent="0.25">
      <c r="A15" s="180" t="s">
        <v>4</v>
      </c>
      <c r="B15" s="184"/>
      <c r="C15" s="184"/>
      <c r="D15" s="185"/>
      <c r="E15" s="186"/>
      <c r="F15" s="187"/>
      <c r="G15" s="187"/>
      <c r="H15" s="187"/>
      <c r="I15" s="53">
        <f t="shared" si="2"/>
        <v>0</v>
      </c>
      <c r="K15" s="185"/>
      <c r="M15" s="124">
        <f t="shared" si="3"/>
        <v>0</v>
      </c>
      <c r="N15" s="125">
        <f t="shared" si="4"/>
        <v>0</v>
      </c>
      <c r="O15" s="126">
        <f t="shared" si="1"/>
        <v>0</v>
      </c>
    </row>
    <row r="16" spans="1:15" x14ac:dyDescent="0.25">
      <c r="A16" s="180" t="s">
        <v>18</v>
      </c>
      <c r="B16" s="184"/>
      <c r="C16" s="184"/>
      <c r="D16" s="185"/>
      <c r="E16" s="186"/>
      <c r="F16" s="185"/>
      <c r="G16" s="187"/>
      <c r="H16" s="187"/>
      <c r="I16" s="53">
        <f t="shared" si="2"/>
        <v>0</v>
      </c>
      <c r="K16" s="185"/>
      <c r="M16" s="124">
        <f t="shared" si="3"/>
        <v>0</v>
      </c>
      <c r="N16" s="125">
        <f t="shared" si="4"/>
        <v>0</v>
      </c>
      <c r="O16" s="126">
        <f t="shared" si="1"/>
        <v>0</v>
      </c>
    </row>
    <row r="17" spans="1:15" x14ac:dyDescent="0.25">
      <c r="A17" s="180" t="s">
        <v>31</v>
      </c>
      <c r="B17" s="184"/>
      <c r="C17" s="185"/>
      <c r="D17" s="185"/>
      <c r="E17" s="186"/>
      <c r="F17" s="185"/>
      <c r="G17" s="187"/>
      <c r="H17" s="187"/>
      <c r="I17" s="53">
        <f t="shared" si="2"/>
        <v>0</v>
      </c>
      <c r="K17" s="185"/>
      <c r="M17" s="124">
        <f t="shared" si="3"/>
        <v>0</v>
      </c>
      <c r="N17" s="125">
        <f t="shared" si="4"/>
        <v>0</v>
      </c>
      <c r="O17" s="126">
        <f t="shared" si="1"/>
        <v>0</v>
      </c>
    </row>
    <row r="18" spans="1:15" x14ac:dyDescent="0.25">
      <c r="A18" s="180" t="s">
        <v>32</v>
      </c>
      <c r="B18" s="184"/>
      <c r="C18" s="185"/>
      <c r="D18" s="185"/>
      <c r="E18" s="186"/>
      <c r="F18" s="185"/>
      <c r="G18" s="187"/>
      <c r="H18" s="187"/>
      <c r="I18" s="53">
        <f t="shared" si="2"/>
        <v>0</v>
      </c>
      <c r="K18" s="185"/>
      <c r="M18" s="124">
        <f t="shared" si="3"/>
        <v>0</v>
      </c>
      <c r="N18" s="125">
        <f t="shared" si="4"/>
        <v>0</v>
      </c>
      <c r="O18" s="126">
        <f t="shared" si="1"/>
        <v>0</v>
      </c>
    </row>
    <row r="19" spans="1:15" x14ac:dyDescent="0.25">
      <c r="A19" s="180" t="s">
        <v>33</v>
      </c>
      <c r="B19" s="184"/>
      <c r="C19" s="185"/>
      <c r="D19" s="185"/>
      <c r="E19" s="186"/>
      <c r="F19" s="185"/>
      <c r="G19" s="187"/>
      <c r="H19" s="187"/>
      <c r="I19" s="53">
        <f t="shared" si="2"/>
        <v>0</v>
      </c>
      <c r="K19" s="185"/>
      <c r="M19" s="124">
        <f t="shared" si="3"/>
        <v>0</v>
      </c>
      <c r="N19" s="125">
        <f t="shared" si="4"/>
        <v>0</v>
      </c>
      <c r="O19" s="126">
        <f t="shared" si="1"/>
        <v>0</v>
      </c>
    </row>
    <row r="20" spans="1:15" x14ac:dyDescent="0.25">
      <c r="A20" s="180" t="s">
        <v>34</v>
      </c>
      <c r="B20" s="184"/>
      <c r="C20" s="185"/>
      <c r="D20" s="185"/>
      <c r="E20" s="186"/>
      <c r="F20" s="185"/>
      <c r="G20" s="187"/>
      <c r="H20" s="187"/>
      <c r="I20" s="53">
        <f t="shared" si="2"/>
        <v>0</v>
      </c>
      <c r="K20" s="185"/>
      <c r="M20" s="124">
        <f t="shared" si="3"/>
        <v>0</v>
      </c>
      <c r="N20" s="125">
        <f t="shared" si="4"/>
        <v>0</v>
      </c>
      <c r="O20" s="126">
        <f t="shared" si="1"/>
        <v>0</v>
      </c>
    </row>
    <row r="21" spans="1:15" x14ac:dyDescent="0.25">
      <c r="A21" s="180" t="s">
        <v>50</v>
      </c>
      <c r="B21" s="184"/>
      <c r="C21" s="185"/>
      <c r="D21" s="185"/>
      <c r="E21" s="186"/>
      <c r="F21" s="185"/>
      <c r="G21" s="187"/>
      <c r="H21" s="187"/>
      <c r="I21" s="53">
        <f t="shared" si="2"/>
        <v>0</v>
      </c>
      <c r="K21" s="185"/>
      <c r="M21" s="124">
        <f t="shared" si="3"/>
        <v>0</v>
      </c>
      <c r="N21" s="125">
        <f t="shared" si="4"/>
        <v>0</v>
      </c>
      <c r="O21" s="126">
        <f t="shared" si="1"/>
        <v>0</v>
      </c>
    </row>
    <row r="22" spans="1:15" x14ac:dyDescent="0.25">
      <c r="A22" s="180" t="s">
        <v>51</v>
      </c>
      <c r="B22" s="184"/>
      <c r="C22" s="185"/>
      <c r="D22" s="185"/>
      <c r="E22" s="186"/>
      <c r="F22" s="185"/>
      <c r="G22" s="187"/>
      <c r="H22" s="187"/>
      <c r="I22" s="53">
        <f t="shared" si="2"/>
        <v>0</v>
      </c>
      <c r="K22" s="185"/>
      <c r="M22" s="124">
        <f t="shared" si="3"/>
        <v>0</v>
      </c>
      <c r="N22" s="125">
        <f t="shared" si="4"/>
        <v>0</v>
      </c>
      <c r="O22" s="126">
        <f t="shared" si="1"/>
        <v>0</v>
      </c>
    </row>
    <row r="23" spans="1:15" x14ac:dyDescent="0.25">
      <c r="A23" s="50"/>
      <c r="G23" s="32"/>
      <c r="H23" s="32"/>
      <c r="I23" s="32"/>
    </row>
    <row r="24" spans="1:15" x14ac:dyDescent="0.25">
      <c r="A24" s="50"/>
      <c r="G24" s="32"/>
      <c r="H24" s="32"/>
      <c r="I24" s="32"/>
    </row>
  </sheetData>
  <mergeCells count="3">
    <mergeCell ref="F10:I10"/>
    <mergeCell ref="A7:E7"/>
    <mergeCell ref="A8:E8"/>
  </mergeCells>
  <phoneticPr fontId="7" type="noConversion"/>
  <pageMargins left="0.5" right="0.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4"/>
  <sheetViews>
    <sheetView workbookViewId="0">
      <pane xSplit="8" ySplit="11" topLeftCell="I12" activePane="bottomRight" state="frozen"/>
      <selection sqref="A1:IV65536"/>
      <selection pane="topRight" sqref="A1:IV65536"/>
      <selection pane="bottomLeft" sqref="A1:IV65536"/>
      <selection pane="bottomRight" activeCell="A12" sqref="A12"/>
    </sheetView>
  </sheetViews>
  <sheetFormatPr defaultColWidth="8.85546875" defaultRowHeight="15" x14ac:dyDescent="0.25"/>
  <cols>
    <col min="1" max="1" width="27.42578125" style="26" customWidth="1"/>
    <col min="2" max="2" width="23" style="26" customWidth="1"/>
    <col min="3" max="3" width="19.28515625" style="26" customWidth="1"/>
    <col min="4" max="4" width="13.140625" style="26" customWidth="1"/>
    <col min="5" max="5" width="7.42578125" style="26" customWidth="1"/>
    <col min="6" max="6" width="11.28515625" style="26" customWidth="1"/>
    <col min="7" max="7" width="8.28515625" style="26" customWidth="1"/>
    <col min="8" max="8" width="11.85546875" style="26" customWidth="1"/>
    <col min="9" max="9" width="20.85546875" style="26" customWidth="1"/>
    <col min="10" max="10" width="7.7109375" style="26" customWidth="1"/>
    <col min="11" max="11" width="9.5703125" style="26" customWidth="1"/>
    <col min="12" max="12" width="6.28515625" style="26" bestFit="1" customWidth="1"/>
    <col min="13" max="13" width="11.28515625" style="26" bestFit="1" customWidth="1"/>
    <col min="14" max="14" width="6.28515625" style="26" bestFit="1" customWidth="1"/>
    <col min="15" max="15" width="11.7109375" style="26" customWidth="1"/>
    <col min="16" max="16" width="6.28515625" style="26" bestFit="1" customWidth="1"/>
    <col min="17" max="17" width="11.7109375" style="26" customWidth="1"/>
    <col min="18" max="18" width="6.140625" style="26" customWidth="1"/>
    <col min="19" max="19" width="11.7109375" style="26" customWidth="1"/>
    <col min="20" max="20" width="6.140625" style="26" customWidth="1"/>
    <col min="21" max="21" width="11.7109375" style="26" customWidth="1"/>
    <col min="22" max="22" width="6.140625" style="26" customWidth="1"/>
    <col min="23" max="23" width="11.7109375" style="26" customWidth="1"/>
    <col min="24" max="24" width="6.140625" style="26" customWidth="1"/>
    <col min="25" max="25" width="11.7109375" style="26" customWidth="1"/>
    <col min="26" max="26" width="6.140625" style="26" customWidth="1"/>
    <col min="27" max="27" width="11.7109375" style="26" customWidth="1"/>
    <col min="28" max="28" width="6.140625" style="26" customWidth="1"/>
    <col min="29" max="29" width="11.7109375" style="26" customWidth="1"/>
    <col min="30" max="30" width="6.140625" style="26" customWidth="1"/>
    <col min="31" max="31" width="11.7109375" style="26" customWidth="1"/>
    <col min="32" max="32" width="8.85546875" style="26"/>
    <col min="33" max="33" width="13.85546875" style="26" customWidth="1"/>
    <col min="34" max="34" width="13.85546875" style="26" bestFit="1" customWidth="1"/>
    <col min="35" max="35" width="13.5703125" style="26" customWidth="1"/>
    <col min="36" max="16384" width="8.85546875" style="26"/>
  </cols>
  <sheetData>
    <row r="1" spans="1:35" x14ac:dyDescent="0.25">
      <c r="A1" s="25" t="s">
        <v>1089</v>
      </c>
      <c r="B1" s="25"/>
    </row>
    <row r="2" spans="1:35" x14ac:dyDescent="0.25">
      <c r="A2" s="26" t="s">
        <v>1090</v>
      </c>
    </row>
    <row r="4" spans="1:35" x14ac:dyDescent="0.25">
      <c r="A4" s="25" t="s">
        <v>1108</v>
      </c>
      <c r="B4" s="64"/>
      <c r="C4" s="64"/>
    </row>
    <row r="5" spans="1:35" x14ac:dyDescent="0.25">
      <c r="A5" s="230" t="s">
        <v>1109</v>
      </c>
      <c r="B5" s="230"/>
      <c r="C5" s="230"/>
      <c r="D5" s="230"/>
      <c r="E5" s="230"/>
    </row>
    <row r="6" spans="1:35" x14ac:dyDescent="0.25">
      <c r="A6" s="231" t="s">
        <v>1111</v>
      </c>
      <c r="B6" s="231"/>
      <c r="C6" s="231"/>
      <c r="D6" s="231"/>
      <c r="E6" s="231"/>
    </row>
    <row r="8" spans="1:35" ht="15.75" thickBot="1" x14ac:dyDescent="0.3">
      <c r="A8" s="25" t="s">
        <v>1091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5" ht="15" customHeight="1" x14ac:dyDescent="0.25">
      <c r="A9" s="237" t="s">
        <v>25</v>
      </c>
      <c r="B9" s="237" t="s">
        <v>1082</v>
      </c>
      <c r="C9" s="237" t="s">
        <v>1083</v>
      </c>
      <c r="D9" s="250" t="s">
        <v>1084</v>
      </c>
      <c r="E9" s="250" t="s">
        <v>1085</v>
      </c>
      <c r="F9" s="247" t="s">
        <v>1088</v>
      </c>
      <c r="G9" s="251" t="s">
        <v>1086</v>
      </c>
      <c r="H9" s="247" t="s">
        <v>1087</v>
      </c>
      <c r="I9" s="237" t="s">
        <v>1107</v>
      </c>
      <c r="J9" s="232" t="s">
        <v>347</v>
      </c>
      <c r="K9" s="233"/>
      <c r="L9" s="235" t="str">
        <f>'Product List'!A13</f>
        <v>Rate 1</v>
      </c>
      <c r="M9" s="235"/>
      <c r="N9" s="236" t="str">
        <f>'Product List'!A14</f>
        <v>Rate 2</v>
      </c>
      <c r="O9" s="236"/>
      <c r="P9" s="236" t="str">
        <f>'Product List'!A15</f>
        <v>Rate 3</v>
      </c>
      <c r="Q9" s="236"/>
      <c r="R9" s="236" t="str">
        <f>'Product List'!A16</f>
        <v>Rate 4</v>
      </c>
      <c r="S9" s="236"/>
      <c r="T9" s="236" t="str">
        <f>'Product List'!A17</f>
        <v>Rate 5</v>
      </c>
      <c r="U9" s="236"/>
      <c r="V9" s="236" t="str">
        <f>'Product List'!A18</f>
        <v>Rate 6</v>
      </c>
      <c r="W9" s="236"/>
      <c r="X9" s="236" t="str">
        <f>'Product List'!A19</f>
        <v>Rate 7</v>
      </c>
      <c r="Y9" s="236"/>
      <c r="Z9" s="236" t="str">
        <f>'Product List'!A20</f>
        <v>Rate 8</v>
      </c>
      <c r="AA9" s="236"/>
      <c r="AB9" s="236" t="str">
        <f>'Product List'!A21</f>
        <v>Rate 9</v>
      </c>
      <c r="AC9" s="236"/>
      <c r="AD9" s="236" t="str">
        <f>'Product List'!A22</f>
        <v>Rate 10</v>
      </c>
      <c r="AE9" s="236"/>
      <c r="AG9" s="241" t="s">
        <v>1052</v>
      </c>
      <c r="AH9" s="238" t="s">
        <v>1016</v>
      </c>
      <c r="AI9" s="244" t="s">
        <v>1051</v>
      </c>
    </row>
    <row r="10" spans="1:35" ht="15" customHeight="1" x14ac:dyDescent="0.25">
      <c r="A10" s="237"/>
      <c r="B10" s="237"/>
      <c r="C10" s="237"/>
      <c r="D10" s="250"/>
      <c r="E10" s="250"/>
      <c r="F10" s="248"/>
      <c r="G10" s="252"/>
      <c r="H10" s="248"/>
      <c r="I10" s="237"/>
      <c r="J10" s="234" t="s">
        <v>347</v>
      </c>
      <c r="K10" s="235"/>
      <c r="L10" s="236">
        <f>'Product List'!B13</f>
        <v>0</v>
      </c>
      <c r="M10" s="236"/>
      <c r="N10" s="236">
        <f>'Product List'!B14</f>
        <v>0</v>
      </c>
      <c r="O10" s="236"/>
      <c r="P10" s="236">
        <f>'Product List'!B15</f>
        <v>0</v>
      </c>
      <c r="Q10" s="236"/>
      <c r="R10" s="236">
        <f>'Product List'!B16</f>
        <v>0</v>
      </c>
      <c r="S10" s="236"/>
      <c r="T10" s="236">
        <f>'Product List'!B17</f>
        <v>0</v>
      </c>
      <c r="U10" s="236"/>
      <c r="V10" s="236">
        <f>'Product List'!B18</f>
        <v>0</v>
      </c>
      <c r="W10" s="236"/>
      <c r="X10" s="236">
        <f>'Product List'!B19</f>
        <v>0</v>
      </c>
      <c r="Y10" s="236"/>
      <c r="Z10" s="236">
        <f>'Product List'!B20</f>
        <v>0</v>
      </c>
      <c r="AA10" s="236"/>
      <c r="AB10" s="236">
        <f>'Product List'!B21</f>
        <v>0</v>
      </c>
      <c r="AC10" s="236"/>
      <c r="AD10" s="236">
        <f>'Product List'!B22</f>
        <v>0</v>
      </c>
      <c r="AE10" s="236"/>
      <c r="AG10" s="242"/>
      <c r="AH10" s="239"/>
      <c r="AI10" s="245"/>
    </row>
    <row r="11" spans="1:35" ht="15.75" thickBot="1" x14ac:dyDescent="0.3">
      <c r="A11" s="237"/>
      <c r="B11" s="237"/>
      <c r="C11" s="237"/>
      <c r="D11" s="250"/>
      <c r="E11" s="250"/>
      <c r="F11" s="249"/>
      <c r="G11" s="253"/>
      <c r="H11" s="249"/>
      <c r="I11" s="237"/>
      <c r="J11" s="153" t="s">
        <v>38</v>
      </c>
      <c r="K11" s="155" t="s">
        <v>19</v>
      </c>
      <c r="L11" s="153" t="s">
        <v>38</v>
      </c>
      <c r="M11" s="155" t="s">
        <v>19</v>
      </c>
      <c r="N11" s="153" t="s">
        <v>38</v>
      </c>
      <c r="O11" s="155" t="s">
        <v>19</v>
      </c>
      <c r="P11" s="153" t="s">
        <v>38</v>
      </c>
      <c r="Q11" s="155" t="s">
        <v>19</v>
      </c>
      <c r="R11" s="153" t="s">
        <v>38</v>
      </c>
      <c r="S11" s="155" t="s">
        <v>19</v>
      </c>
      <c r="T11" s="153" t="s">
        <v>38</v>
      </c>
      <c r="U11" s="155" t="s">
        <v>19</v>
      </c>
      <c r="V11" s="153" t="s">
        <v>38</v>
      </c>
      <c r="W11" s="155" t="s">
        <v>19</v>
      </c>
      <c r="X11" s="153" t="s">
        <v>38</v>
      </c>
      <c r="Y11" s="155" t="s">
        <v>19</v>
      </c>
      <c r="Z11" s="153" t="s">
        <v>38</v>
      </c>
      <c r="AA11" s="155" t="s">
        <v>19</v>
      </c>
      <c r="AB11" s="153" t="s">
        <v>38</v>
      </c>
      <c r="AC11" s="155" t="s">
        <v>19</v>
      </c>
      <c r="AD11" s="153" t="s">
        <v>38</v>
      </c>
      <c r="AE11" s="155" t="s">
        <v>19</v>
      </c>
      <c r="AG11" s="243"/>
      <c r="AH11" s="240"/>
      <c r="AI11" s="246"/>
    </row>
    <row r="12" spans="1:35" x14ac:dyDescent="0.25">
      <c r="A12" s="185"/>
      <c r="B12" s="185"/>
      <c r="C12" s="185"/>
      <c r="D12" s="188"/>
      <c r="E12" s="189">
        <v>0</v>
      </c>
      <c r="F12" s="78">
        <f>D12*E12</f>
        <v>0</v>
      </c>
      <c r="G12" s="193">
        <v>0</v>
      </c>
      <c r="H12" s="78">
        <f>(D12+F12)*G12</f>
        <v>0</v>
      </c>
      <c r="I12" s="195"/>
      <c r="J12" s="196">
        <v>0</v>
      </c>
      <c r="K12" s="78">
        <f t="shared" ref="K12:K42" si="0">$H12*J12</f>
        <v>0</v>
      </c>
      <c r="L12" s="196">
        <v>0</v>
      </c>
      <c r="M12" s="78">
        <f t="shared" ref="M12:M42" si="1">$H12*L12</f>
        <v>0</v>
      </c>
      <c r="N12" s="196">
        <v>0</v>
      </c>
      <c r="O12" s="78">
        <f t="shared" ref="O12:O42" si="2">$H12*N12</f>
        <v>0</v>
      </c>
      <c r="P12" s="196">
        <v>0</v>
      </c>
      <c r="Q12" s="78">
        <f t="shared" ref="Q12:Q42" si="3">$H12*P12</f>
        <v>0</v>
      </c>
      <c r="R12" s="196">
        <v>0</v>
      </c>
      <c r="S12" s="78">
        <f t="shared" ref="S12:S42" si="4">$H12*R12</f>
        <v>0</v>
      </c>
      <c r="T12" s="196">
        <v>0</v>
      </c>
      <c r="U12" s="78">
        <f t="shared" ref="U12:U42" si="5">$H12*T12</f>
        <v>0</v>
      </c>
      <c r="V12" s="196">
        <v>0</v>
      </c>
      <c r="W12" s="78">
        <f t="shared" ref="W12:W42" si="6">$H12*V12</f>
        <v>0</v>
      </c>
      <c r="X12" s="196">
        <v>0</v>
      </c>
      <c r="Y12" s="78">
        <f t="shared" ref="Y12:Y42" si="7">$H12*X12</f>
        <v>0</v>
      </c>
      <c r="Z12" s="196">
        <v>0</v>
      </c>
      <c r="AA12" s="78">
        <f t="shared" ref="AA12:AA42" si="8">$H12*Z12</f>
        <v>0</v>
      </c>
      <c r="AB12" s="196">
        <v>0</v>
      </c>
      <c r="AC12" s="78">
        <f t="shared" ref="AC12:AC42" si="9">$H12*AB12</f>
        <v>0</v>
      </c>
      <c r="AD12" s="196">
        <v>0</v>
      </c>
      <c r="AE12" s="78">
        <f t="shared" ref="AE12:AE42" si="10">$H12*AD12</f>
        <v>0</v>
      </c>
      <c r="AG12" s="44">
        <f>SUMIF($11:$11,"%",12:12)</f>
        <v>0</v>
      </c>
      <c r="AH12" s="45">
        <f t="shared" ref="AH12:AH42" si="11">SUMIF($11:$11,"Amount",12:12)</f>
        <v>0</v>
      </c>
      <c r="AI12" s="46">
        <f t="shared" ref="AI12:AI42" si="12">AH12-H12</f>
        <v>0</v>
      </c>
    </row>
    <row r="13" spans="1:35" x14ac:dyDescent="0.25">
      <c r="A13" s="185"/>
      <c r="B13" s="185"/>
      <c r="C13" s="185"/>
      <c r="D13" s="188"/>
      <c r="E13" s="189">
        <v>0</v>
      </c>
      <c r="F13" s="78">
        <f t="shared" ref="F13:F42" si="13">D13*E13</f>
        <v>0</v>
      </c>
      <c r="G13" s="193">
        <v>0</v>
      </c>
      <c r="H13" s="78">
        <f t="shared" ref="H13:H42" si="14">(D13+F13)*G13</f>
        <v>0</v>
      </c>
      <c r="I13" s="195"/>
      <c r="J13" s="196">
        <v>0</v>
      </c>
      <c r="K13" s="78">
        <f t="shared" si="0"/>
        <v>0</v>
      </c>
      <c r="L13" s="196">
        <v>0</v>
      </c>
      <c r="M13" s="78">
        <f t="shared" si="1"/>
        <v>0</v>
      </c>
      <c r="N13" s="196">
        <v>0</v>
      </c>
      <c r="O13" s="78">
        <f t="shared" si="2"/>
        <v>0</v>
      </c>
      <c r="P13" s="196">
        <v>0</v>
      </c>
      <c r="Q13" s="78">
        <f t="shared" si="3"/>
        <v>0</v>
      </c>
      <c r="R13" s="196">
        <v>0</v>
      </c>
      <c r="S13" s="78">
        <f t="shared" si="4"/>
        <v>0</v>
      </c>
      <c r="T13" s="196">
        <v>0</v>
      </c>
      <c r="U13" s="78">
        <f t="shared" si="5"/>
        <v>0</v>
      </c>
      <c r="V13" s="196">
        <v>0</v>
      </c>
      <c r="W13" s="78">
        <f t="shared" si="6"/>
        <v>0</v>
      </c>
      <c r="X13" s="196">
        <v>0</v>
      </c>
      <c r="Y13" s="78">
        <f t="shared" si="7"/>
        <v>0</v>
      </c>
      <c r="Z13" s="196">
        <v>0</v>
      </c>
      <c r="AA13" s="78">
        <f t="shared" si="8"/>
        <v>0</v>
      </c>
      <c r="AB13" s="196">
        <v>0</v>
      </c>
      <c r="AC13" s="78">
        <f t="shared" si="9"/>
        <v>0</v>
      </c>
      <c r="AD13" s="196">
        <v>0</v>
      </c>
      <c r="AE13" s="78">
        <f t="shared" si="10"/>
        <v>0</v>
      </c>
      <c r="AG13" s="44">
        <f t="shared" ref="AG13:AG42" si="15">SUMIF($11:$11,"%",13:13)</f>
        <v>0</v>
      </c>
      <c r="AH13" s="45">
        <f t="shared" si="11"/>
        <v>0</v>
      </c>
      <c r="AI13" s="46">
        <f t="shared" si="12"/>
        <v>0</v>
      </c>
    </row>
    <row r="14" spans="1:35" x14ac:dyDescent="0.25">
      <c r="A14" s="185"/>
      <c r="B14" s="185"/>
      <c r="C14" s="185"/>
      <c r="D14" s="188"/>
      <c r="E14" s="189">
        <v>0</v>
      </c>
      <c r="F14" s="78">
        <f t="shared" si="13"/>
        <v>0</v>
      </c>
      <c r="G14" s="193">
        <v>0</v>
      </c>
      <c r="H14" s="78">
        <f t="shared" si="14"/>
        <v>0</v>
      </c>
      <c r="I14" s="195"/>
      <c r="J14" s="196">
        <v>0</v>
      </c>
      <c r="K14" s="78">
        <f t="shared" si="0"/>
        <v>0</v>
      </c>
      <c r="L14" s="196">
        <v>0</v>
      </c>
      <c r="M14" s="78">
        <f t="shared" si="1"/>
        <v>0</v>
      </c>
      <c r="N14" s="196">
        <v>0</v>
      </c>
      <c r="O14" s="78">
        <f t="shared" si="2"/>
        <v>0</v>
      </c>
      <c r="P14" s="196">
        <v>0</v>
      </c>
      <c r="Q14" s="78">
        <f t="shared" si="3"/>
        <v>0</v>
      </c>
      <c r="R14" s="196">
        <v>0</v>
      </c>
      <c r="S14" s="78">
        <f t="shared" si="4"/>
        <v>0</v>
      </c>
      <c r="T14" s="196">
        <v>0</v>
      </c>
      <c r="U14" s="78">
        <f t="shared" si="5"/>
        <v>0</v>
      </c>
      <c r="V14" s="196">
        <v>0</v>
      </c>
      <c r="W14" s="78">
        <f t="shared" si="6"/>
        <v>0</v>
      </c>
      <c r="X14" s="196">
        <v>0</v>
      </c>
      <c r="Y14" s="78">
        <f t="shared" si="7"/>
        <v>0</v>
      </c>
      <c r="Z14" s="196">
        <v>0</v>
      </c>
      <c r="AA14" s="78">
        <f t="shared" si="8"/>
        <v>0</v>
      </c>
      <c r="AB14" s="196">
        <v>0</v>
      </c>
      <c r="AC14" s="78">
        <f t="shared" si="9"/>
        <v>0</v>
      </c>
      <c r="AD14" s="196">
        <v>0</v>
      </c>
      <c r="AE14" s="78">
        <f t="shared" si="10"/>
        <v>0</v>
      </c>
      <c r="AG14" s="44">
        <f t="shared" si="15"/>
        <v>0</v>
      </c>
      <c r="AH14" s="45">
        <f t="shared" si="11"/>
        <v>0</v>
      </c>
      <c r="AI14" s="46">
        <f t="shared" si="12"/>
        <v>0</v>
      </c>
    </row>
    <row r="15" spans="1:35" x14ac:dyDescent="0.25">
      <c r="A15" s="185"/>
      <c r="B15" s="185"/>
      <c r="C15" s="185"/>
      <c r="D15" s="188"/>
      <c r="E15" s="189">
        <v>0</v>
      </c>
      <c r="F15" s="78">
        <f t="shared" si="13"/>
        <v>0</v>
      </c>
      <c r="G15" s="193">
        <v>0</v>
      </c>
      <c r="H15" s="78">
        <f t="shared" si="14"/>
        <v>0</v>
      </c>
      <c r="I15" s="195"/>
      <c r="J15" s="196">
        <v>0</v>
      </c>
      <c r="K15" s="78">
        <f t="shared" si="0"/>
        <v>0</v>
      </c>
      <c r="L15" s="196">
        <v>0</v>
      </c>
      <c r="M15" s="78">
        <f t="shared" si="1"/>
        <v>0</v>
      </c>
      <c r="N15" s="196">
        <v>0</v>
      </c>
      <c r="O15" s="78">
        <f t="shared" si="2"/>
        <v>0</v>
      </c>
      <c r="P15" s="196">
        <v>0</v>
      </c>
      <c r="Q15" s="78">
        <f t="shared" si="3"/>
        <v>0</v>
      </c>
      <c r="R15" s="196">
        <v>0</v>
      </c>
      <c r="S15" s="78">
        <f t="shared" si="4"/>
        <v>0</v>
      </c>
      <c r="T15" s="196">
        <v>0</v>
      </c>
      <c r="U15" s="78">
        <f t="shared" si="5"/>
        <v>0</v>
      </c>
      <c r="V15" s="196">
        <v>0</v>
      </c>
      <c r="W15" s="78">
        <f t="shared" si="6"/>
        <v>0</v>
      </c>
      <c r="X15" s="196">
        <v>0</v>
      </c>
      <c r="Y15" s="78">
        <f t="shared" si="7"/>
        <v>0</v>
      </c>
      <c r="Z15" s="196">
        <v>0</v>
      </c>
      <c r="AA15" s="78">
        <f t="shared" si="8"/>
        <v>0</v>
      </c>
      <c r="AB15" s="196">
        <v>0</v>
      </c>
      <c r="AC15" s="78">
        <f t="shared" si="9"/>
        <v>0</v>
      </c>
      <c r="AD15" s="196">
        <v>0</v>
      </c>
      <c r="AE15" s="78">
        <f t="shared" si="10"/>
        <v>0</v>
      </c>
      <c r="AG15" s="44">
        <f t="shared" si="15"/>
        <v>0</v>
      </c>
      <c r="AH15" s="45">
        <f t="shared" si="11"/>
        <v>0</v>
      </c>
      <c r="AI15" s="46">
        <f t="shared" si="12"/>
        <v>0</v>
      </c>
    </row>
    <row r="16" spans="1:35" x14ac:dyDescent="0.25">
      <c r="A16" s="185"/>
      <c r="B16" s="185"/>
      <c r="C16" s="185"/>
      <c r="D16" s="188"/>
      <c r="E16" s="189">
        <v>0</v>
      </c>
      <c r="F16" s="78">
        <f t="shared" si="13"/>
        <v>0</v>
      </c>
      <c r="G16" s="193">
        <v>0</v>
      </c>
      <c r="H16" s="78">
        <f t="shared" si="14"/>
        <v>0</v>
      </c>
      <c r="I16" s="195"/>
      <c r="J16" s="196">
        <v>0</v>
      </c>
      <c r="K16" s="78">
        <f t="shared" si="0"/>
        <v>0</v>
      </c>
      <c r="L16" s="196">
        <v>0</v>
      </c>
      <c r="M16" s="78">
        <f t="shared" si="1"/>
        <v>0</v>
      </c>
      <c r="N16" s="196">
        <v>0</v>
      </c>
      <c r="O16" s="78">
        <f t="shared" si="2"/>
        <v>0</v>
      </c>
      <c r="P16" s="196">
        <v>0</v>
      </c>
      <c r="Q16" s="78">
        <f t="shared" si="3"/>
        <v>0</v>
      </c>
      <c r="R16" s="196">
        <v>0</v>
      </c>
      <c r="S16" s="78">
        <f t="shared" si="4"/>
        <v>0</v>
      </c>
      <c r="T16" s="196">
        <v>0</v>
      </c>
      <c r="U16" s="78">
        <f t="shared" si="5"/>
        <v>0</v>
      </c>
      <c r="V16" s="196">
        <v>0</v>
      </c>
      <c r="W16" s="78">
        <f t="shared" si="6"/>
        <v>0</v>
      </c>
      <c r="X16" s="196">
        <v>0</v>
      </c>
      <c r="Y16" s="78">
        <f t="shared" si="7"/>
        <v>0</v>
      </c>
      <c r="Z16" s="196">
        <v>0</v>
      </c>
      <c r="AA16" s="78">
        <f t="shared" si="8"/>
        <v>0</v>
      </c>
      <c r="AB16" s="196">
        <v>0</v>
      </c>
      <c r="AC16" s="78">
        <f t="shared" si="9"/>
        <v>0</v>
      </c>
      <c r="AD16" s="196">
        <v>0</v>
      </c>
      <c r="AE16" s="78">
        <f t="shared" si="10"/>
        <v>0</v>
      </c>
      <c r="AG16" s="44">
        <f t="shared" si="15"/>
        <v>0</v>
      </c>
      <c r="AH16" s="45">
        <f t="shared" si="11"/>
        <v>0</v>
      </c>
      <c r="AI16" s="46">
        <f t="shared" si="12"/>
        <v>0</v>
      </c>
    </row>
    <row r="17" spans="1:35" x14ac:dyDescent="0.25">
      <c r="A17" s="185"/>
      <c r="B17" s="185"/>
      <c r="C17" s="185"/>
      <c r="D17" s="188"/>
      <c r="E17" s="189">
        <v>0</v>
      </c>
      <c r="F17" s="78">
        <f t="shared" si="13"/>
        <v>0</v>
      </c>
      <c r="G17" s="193">
        <v>0</v>
      </c>
      <c r="H17" s="78">
        <f t="shared" si="14"/>
        <v>0</v>
      </c>
      <c r="I17" s="195"/>
      <c r="J17" s="196">
        <v>0</v>
      </c>
      <c r="K17" s="78">
        <f t="shared" si="0"/>
        <v>0</v>
      </c>
      <c r="L17" s="196">
        <v>0</v>
      </c>
      <c r="M17" s="78">
        <f t="shared" si="1"/>
        <v>0</v>
      </c>
      <c r="N17" s="196">
        <v>0</v>
      </c>
      <c r="O17" s="78">
        <f t="shared" si="2"/>
        <v>0</v>
      </c>
      <c r="P17" s="196">
        <v>0</v>
      </c>
      <c r="Q17" s="78">
        <f t="shared" si="3"/>
        <v>0</v>
      </c>
      <c r="R17" s="196">
        <v>0</v>
      </c>
      <c r="S17" s="78">
        <f t="shared" si="4"/>
        <v>0</v>
      </c>
      <c r="T17" s="196">
        <v>0</v>
      </c>
      <c r="U17" s="78">
        <f t="shared" si="5"/>
        <v>0</v>
      </c>
      <c r="V17" s="196">
        <v>0</v>
      </c>
      <c r="W17" s="78">
        <f t="shared" si="6"/>
        <v>0</v>
      </c>
      <c r="X17" s="196">
        <v>0</v>
      </c>
      <c r="Y17" s="78">
        <f t="shared" si="7"/>
        <v>0</v>
      </c>
      <c r="Z17" s="196">
        <v>0</v>
      </c>
      <c r="AA17" s="78">
        <f t="shared" si="8"/>
        <v>0</v>
      </c>
      <c r="AB17" s="196">
        <v>0</v>
      </c>
      <c r="AC17" s="78">
        <f t="shared" si="9"/>
        <v>0</v>
      </c>
      <c r="AD17" s="196">
        <v>0</v>
      </c>
      <c r="AE17" s="78">
        <f t="shared" si="10"/>
        <v>0</v>
      </c>
      <c r="AG17" s="44">
        <f t="shared" si="15"/>
        <v>0</v>
      </c>
      <c r="AH17" s="45">
        <f t="shared" si="11"/>
        <v>0</v>
      </c>
      <c r="AI17" s="46">
        <f t="shared" si="12"/>
        <v>0</v>
      </c>
    </row>
    <row r="18" spans="1:35" x14ac:dyDescent="0.25">
      <c r="A18" s="185"/>
      <c r="B18" s="185"/>
      <c r="C18" s="185"/>
      <c r="D18" s="188"/>
      <c r="E18" s="189">
        <v>0</v>
      </c>
      <c r="F18" s="78">
        <f t="shared" si="13"/>
        <v>0</v>
      </c>
      <c r="G18" s="193">
        <v>0</v>
      </c>
      <c r="H18" s="78">
        <f t="shared" si="14"/>
        <v>0</v>
      </c>
      <c r="I18" s="195"/>
      <c r="J18" s="196">
        <v>0</v>
      </c>
      <c r="K18" s="78">
        <f t="shared" si="0"/>
        <v>0</v>
      </c>
      <c r="L18" s="196">
        <v>0</v>
      </c>
      <c r="M18" s="78">
        <f t="shared" si="1"/>
        <v>0</v>
      </c>
      <c r="N18" s="196">
        <v>0</v>
      </c>
      <c r="O18" s="78">
        <f t="shared" si="2"/>
        <v>0</v>
      </c>
      <c r="P18" s="196">
        <v>0</v>
      </c>
      <c r="Q18" s="78">
        <f t="shared" si="3"/>
        <v>0</v>
      </c>
      <c r="R18" s="196">
        <v>0</v>
      </c>
      <c r="S18" s="78">
        <f t="shared" si="4"/>
        <v>0</v>
      </c>
      <c r="T18" s="196">
        <v>0</v>
      </c>
      <c r="U18" s="78">
        <f t="shared" si="5"/>
        <v>0</v>
      </c>
      <c r="V18" s="196">
        <v>0</v>
      </c>
      <c r="W18" s="78">
        <f t="shared" si="6"/>
        <v>0</v>
      </c>
      <c r="X18" s="196">
        <v>0</v>
      </c>
      <c r="Y18" s="78">
        <f t="shared" si="7"/>
        <v>0</v>
      </c>
      <c r="Z18" s="196">
        <v>0</v>
      </c>
      <c r="AA18" s="78">
        <f t="shared" si="8"/>
        <v>0</v>
      </c>
      <c r="AB18" s="196">
        <v>0</v>
      </c>
      <c r="AC18" s="78">
        <f t="shared" si="9"/>
        <v>0</v>
      </c>
      <c r="AD18" s="196">
        <v>0</v>
      </c>
      <c r="AE18" s="78">
        <f t="shared" si="10"/>
        <v>0</v>
      </c>
      <c r="AG18" s="44">
        <f t="shared" si="15"/>
        <v>0</v>
      </c>
      <c r="AH18" s="45">
        <f t="shared" si="11"/>
        <v>0</v>
      </c>
      <c r="AI18" s="46">
        <f t="shared" si="12"/>
        <v>0</v>
      </c>
    </row>
    <row r="19" spans="1:35" x14ac:dyDescent="0.25">
      <c r="A19" s="190"/>
      <c r="B19" s="188"/>
      <c r="C19" s="190"/>
      <c r="D19" s="188"/>
      <c r="E19" s="191">
        <v>0</v>
      </c>
      <c r="F19" s="78">
        <f t="shared" si="13"/>
        <v>0</v>
      </c>
      <c r="G19" s="194">
        <v>0</v>
      </c>
      <c r="H19" s="78">
        <f t="shared" si="14"/>
        <v>0</v>
      </c>
      <c r="I19" s="195"/>
      <c r="J19" s="196">
        <v>0</v>
      </c>
      <c r="K19" s="78">
        <f t="shared" si="0"/>
        <v>0</v>
      </c>
      <c r="L19" s="196">
        <v>0</v>
      </c>
      <c r="M19" s="78">
        <f t="shared" si="1"/>
        <v>0</v>
      </c>
      <c r="N19" s="196">
        <v>0</v>
      </c>
      <c r="O19" s="78">
        <f t="shared" si="2"/>
        <v>0</v>
      </c>
      <c r="P19" s="196">
        <v>0</v>
      </c>
      <c r="Q19" s="78">
        <f t="shared" si="3"/>
        <v>0</v>
      </c>
      <c r="R19" s="196">
        <v>0</v>
      </c>
      <c r="S19" s="78">
        <f t="shared" si="4"/>
        <v>0</v>
      </c>
      <c r="T19" s="196">
        <v>0</v>
      </c>
      <c r="U19" s="78">
        <f t="shared" si="5"/>
        <v>0</v>
      </c>
      <c r="V19" s="196">
        <v>0</v>
      </c>
      <c r="W19" s="78">
        <f t="shared" si="6"/>
        <v>0</v>
      </c>
      <c r="X19" s="196">
        <v>0</v>
      </c>
      <c r="Y19" s="78">
        <f t="shared" si="7"/>
        <v>0</v>
      </c>
      <c r="Z19" s="196">
        <v>0</v>
      </c>
      <c r="AA19" s="78">
        <f t="shared" si="8"/>
        <v>0</v>
      </c>
      <c r="AB19" s="196">
        <v>0</v>
      </c>
      <c r="AC19" s="78">
        <f t="shared" si="9"/>
        <v>0</v>
      </c>
      <c r="AD19" s="196">
        <v>0</v>
      </c>
      <c r="AE19" s="78">
        <f t="shared" si="10"/>
        <v>0</v>
      </c>
      <c r="AG19" s="44">
        <f t="shared" si="15"/>
        <v>0</v>
      </c>
      <c r="AH19" s="45">
        <f t="shared" si="11"/>
        <v>0</v>
      </c>
      <c r="AI19" s="46">
        <f t="shared" si="12"/>
        <v>0</v>
      </c>
    </row>
    <row r="20" spans="1:35" x14ac:dyDescent="0.25">
      <c r="A20" s="190"/>
      <c r="B20" s="188"/>
      <c r="C20" s="190"/>
      <c r="D20" s="188"/>
      <c r="E20" s="191">
        <v>0</v>
      </c>
      <c r="F20" s="78">
        <f t="shared" si="13"/>
        <v>0</v>
      </c>
      <c r="G20" s="194">
        <v>0</v>
      </c>
      <c r="H20" s="78">
        <f t="shared" si="14"/>
        <v>0</v>
      </c>
      <c r="I20" s="195"/>
      <c r="J20" s="196">
        <v>0</v>
      </c>
      <c r="K20" s="78">
        <f t="shared" si="0"/>
        <v>0</v>
      </c>
      <c r="L20" s="196">
        <v>0</v>
      </c>
      <c r="M20" s="78">
        <f t="shared" si="1"/>
        <v>0</v>
      </c>
      <c r="N20" s="196">
        <v>0</v>
      </c>
      <c r="O20" s="78">
        <f t="shared" si="2"/>
        <v>0</v>
      </c>
      <c r="P20" s="196">
        <v>0</v>
      </c>
      <c r="Q20" s="78">
        <f t="shared" si="3"/>
        <v>0</v>
      </c>
      <c r="R20" s="196">
        <v>0</v>
      </c>
      <c r="S20" s="78">
        <f t="shared" si="4"/>
        <v>0</v>
      </c>
      <c r="T20" s="196">
        <v>0</v>
      </c>
      <c r="U20" s="78">
        <f t="shared" si="5"/>
        <v>0</v>
      </c>
      <c r="V20" s="196">
        <v>0</v>
      </c>
      <c r="W20" s="78">
        <f t="shared" si="6"/>
        <v>0</v>
      </c>
      <c r="X20" s="196">
        <v>0</v>
      </c>
      <c r="Y20" s="78">
        <f t="shared" si="7"/>
        <v>0</v>
      </c>
      <c r="Z20" s="196">
        <v>0</v>
      </c>
      <c r="AA20" s="78">
        <f t="shared" si="8"/>
        <v>0</v>
      </c>
      <c r="AB20" s="196">
        <v>0</v>
      </c>
      <c r="AC20" s="78">
        <f t="shared" si="9"/>
        <v>0</v>
      </c>
      <c r="AD20" s="196">
        <v>0</v>
      </c>
      <c r="AE20" s="78">
        <f t="shared" si="10"/>
        <v>0</v>
      </c>
      <c r="AG20" s="44">
        <f t="shared" si="15"/>
        <v>0</v>
      </c>
      <c r="AH20" s="45">
        <f t="shared" si="11"/>
        <v>0</v>
      </c>
      <c r="AI20" s="46">
        <f t="shared" si="12"/>
        <v>0</v>
      </c>
    </row>
    <row r="21" spans="1:35" x14ac:dyDescent="0.25">
      <c r="A21" s="185"/>
      <c r="B21" s="192"/>
      <c r="C21" s="185"/>
      <c r="D21" s="188"/>
      <c r="E21" s="189">
        <v>0</v>
      </c>
      <c r="F21" s="78">
        <f t="shared" si="13"/>
        <v>0</v>
      </c>
      <c r="G21" s="193">
        <v>0</v>
      </c>
      <c r="H21" s="78">
        <f t="shared" si="14"/>
        <v>0</v>
      </c>
      <c r="I21" s="195"/>
      <c r="J21" s="196">
        <v>0</v>
      </c>
      <c r="K21" s="78">
        <f t="shared" si="0"/>
        <v>0</v>
      </c>
      <c r="L21" s="196">
        <v>0</v>
      </c>
      <c r="M21" s="78">
        <f t="shared" si="1"/>
        <v>0</v>
      </c>
      <c r="N21" s="196">
        <v>0</v>
      </c>
      <c r="O21" s="78">
        <f t="shared" si="2"/>
        <v>0</v>
      </c>
      <c r="P21" s="196">
        <v>0</v>
      </c>
      <c r="Q21" s="78">
        <f t="shared" si="3"/>
        <v>0</v>
      </c>
      <c r="R21" s="196">
        <v>0</v>
      </c>
      <c r="S21" s="78">
        <f t="shared" si="4"/>
        <v>0</v>
      </c>
      <c r="T21" s="196">
        <v>0</v>
      </c>
      <c r="U21" s="78">
        <f t="shared" si="5"/>
        <v>0</v>
      </c>
      <c r="V21" s="196">
        <v>0</v>
      </c>
      <c r="W21" s="78">
        <f t="shared" si="6"/>
        <v>0</v>
      </c>
      <c r="X21" s="196">
        <v>0</v>
      </c>
      <c r="Y21" s="78">
        <f t="shared" si="7"/>
        <v>0</v>
      </c>
      <c r="Z21" s="196">
        <v>0</v>
      </c>
      <c r="AA21" s="78">
        <f t="shared" si="8"/>
        <v>0</v>
      </c>
      <c r="AB21" s="196">
        <v>0</v>
      </c>
      <c r="AC21" s="78">
        <f t="shared" si="9"/>
        <v>0</v>
      </c>
      <c r="AD21" s="196">
        <v>0</v>
      </c>
      <c r="AE21" s="78">
        <f t="shared" si="10"/>
        <v>0</v>
      </c>
      <c r="AG21" s="44">
        <f t="shared" si="15"/>
        <v>0</v>
      </c>
      <c r="AH21" s="45">
        <f t="shared" si="11"/>
        <v>0</v>
      </c>
      <c r="AI21" s="46">
        <f t="shared" si="12"/>
        <v>0</v>
      </c>
    </row>
    <row r="22" spans="1:35" x14ac:dyDescent="0.25">
      <c r="A22" s="185"/>
      <c r="B22" s="192"/>
      <c r="C22" s="185"/>
      <c r="D22" s="188"/>
      <c r="E22" s="189">
        <v>0</v>
      </c>
      <c r="F22" s="78">
        <f t="shared" si="13"/>
        <v>0</v>
      </c>
      <c r="G22" s="193">
        <v>0</v>
      </c>
      <c r="H22" s="78">
        <f t="shared" si="14"/>
        <v>0</v>
      </c>
      <c r="I22" s="195"/>
      <c r="J22" s="196">
        <v>0</v>
      </c>
      <c r="K22" s="78">
        <f t="shared" si="0"/>
        <v>0</v>
      </c>
      <c r="L22" s="196">
        <v>0</v>
      </c>
      <c r="M22" s="78">
        <f t="shared" si="1"/>
        <v>0</v>
      </c>
      <c r="N22" s="196">
        <v>0</v>
      </c>
      <c r="O22" s="78">
        <f t="shared" si="2"/>
        <v>0</v>
      </c>
      <c r="P22" s="196">
        <v>0</v>
      </c>
      <c r="Q22" s="78">
        <f t="shared" si="3"/>
        <v>0</v>
      </c>
      <c r="R22" s="196">
        <v>0</v>
      </c>
      <c r="S22" s="78">
        <f t="shared" si="4"/>
        <v>0</v>
      </c>
      <c r="T22" s="196">
        <v>0</v>
      </c>
      <c r="U22" s="78">
        <f t="shared" si="5"/>
        <v>0</v>
      </c>
      <c r="V22" s="196">
        <v>0</v>
      </c>
      <c r="W22" s="78">
        <f t="shared" si="6"/>
        <v>0</v>
      </c>
      <c r="X22" s="196">
        <v>0</v>
      </c>
      <c r="Y22" s="78">
        <f t="shared" si="7"/>
        <v>0</v>
      </c>
      <c r="Z22" s="196">
        <v>0</v>
      </c>
      <c r="AA22" s="78">
        <f t="shared" si="8"/>
        <v>0</v>
      </c>
      <c r="AB22" s="196">
        <v>0</v>
      </c>
      <c r="AC22" s="78">
        <f t="shared" si="9"/>
        <v>0</v>
      </c>
      <c r="AD22" s="196">
        <v>0</v>
      </c>
      <c r="AE22" s="78">
        <f t="shared" si="10"/>
        <v>0</v>
      </c>
      <c r="AG22" s="44">
        <f t="shared" si="15"/>
        <v>0</v>
      </c>
      <c r="AH22" s="45">
        <f t="shared" si="11"/>
        <v>0</v>
      </c>
      <c r="AI22" s="46">
        <f t="shared" si="12"/>
        <v>0</v>
      </c>
    </row>
    <row r="23" spans="1:35" x14ac:dyDescent="0.25">
      <c r="A23" s="185"/>
      <c r="B23" s="192"/>
      <c r="C23" s="185"/>
      <c r="D23" s="188"/>
      <c r="E23" s="189">
        <v>0</v>
      </c>
      <c r="F23" s="78">
        <f t="shared" si="13"/>
        <v>0</v>
      </c>
      <c r="G23" s="193">
        <v>0</v>
      </c>
      <c r="H23" s="78">
        <f t="shared" si="14"/>
        <v>0</v>
      </c>
      <c r="I23" s="195"/>
      <c r="J23" s="196">
        <v>0</v>
      </c>
      <c r="K23" s="78">
        <f t="shared" si="0"/>
        <v>0</v>
      </c>
      <c r="L23" s="196">
        <v>0</v>
      </c>
      <c r="M23" s="78">
        <f t="shared" si="1"/>
        <v>0</v>
      </c>
      <c r="N23" s="196">
        <v>0</v>
      </c>
      <c r="O23" s="78">
        <f t="shared" si="2"/>
        <v>0</v>
      </c>
      <c r="P23" s="196">
        <v>0</v>
      </c>
      <c r="Q23" s="78">
        <f t="shared" si="3"/>
        <v>0</v>
      </c>
      <c r="R23" s="196">
        <v>0</v>
      </c>
      <c r="S23" s="78">
        <f t="shared" si="4"/>
        <v>0</v>
      </c>
      <c r="T23" s="196">
        <v>0</v>
      </c>
      <c r="U23" s="78">
        <f t="shared" si="5"/>
        <v>0</v>
      </c>
      <c r="V23" s="196">
        <v>0</v>
      </c>
      <c r="W23" s="78">
        <f t="shared" si="6"/>
        <v>0</v>
      </c>
      <c r="X23" s="196">
        <v>0</v>
      </c>
      <c r="Y23" s="78">
        <f t="shared" si="7"/>
        <v>0</v>
      </c>
      <c r="Z23" s="196">
        <v>0</v>
      </c>
      <c r="AA23" s="78">
        <f t="shared" si="8"/>
        <v>0</v>
      </c>
      <c r="AB23" s="196">
        <v>0</v>
      </c>
      <c r="AC23" s="78">
        <f t="shared" si="9"/>
        <v>0</v>
      </c>
      <c r="AD23" s="196">
        <v>0</v>
      </c>
      <c r="AE23" s="78">
        <f t="shared" si="10"/>
        <v>0</v>
      </c>
      <c r="AG23" s="44">
        <f t="shared" si="15"/>
        <v>0</v>
      </c>
      <c r="AH23" s="45">
        <f t="shared" si="11"/>
        <v>0</v>
      </c>
      <c r="AI23" s="46">
        <f t="shared" si="12"/>
        <v>0</v>
      </c>
    </row>
    <row r="24" spans="1:35" x14ac:dyDescent="0.25">
      <c r="A24" s="185"/>
      <c r="B24" s="185"/>
      <c r="C24" s="185"/>
      <c r="D24" s="188"/>
      <c r="E24" s="189">
        <v>0</v>
      </c>
      <c r="F24" s="78">
        <f t="shared" si="13"/>
        <v>0</v>
      </c>
      <c r="G24" s="193">
        <v>0</v>
      </c>
      <c r="H24" s="78">
        <f t="shared" si="14"/>
        <v>0</v>
      </c>
      <c r="I24" s="195"/>
      <c r="J24" s="196">
        <v>0</v>
      </c>
      <c r="K24" s="78">
        <f t="shared" si="0"/>
        <v>0</v>
      </c>
      <c r="L24" s="196">
        <v>0</v>
      </c>
      <c r="M24" s="78">
        <f t="shared" si="1"/>
        <v>0</v>
      </c>
      <c r="N24" s="196">
        <v>0</v>
      </c>
      <c r="O24" s="78">
        <f t="shared" si="2"/>
        <v>0</v>
      </c>
      <c r="P24" s="196">
        <v>0</v>
      </c>
      <c r="Q24" s="78">
        <f t="shared" si="3"/>
        <v>0</v>
      </c>
      <c r="R24" s="196">
        <v>0</v>
      </c>
      <c r="S24" s="78">
        <f t="shared" si="4"/>
        <v>0</v>
      </c>
      <c r="T24" s="196">
        <v>0</v>
      </c>
      <c r="U24" s="78">
        <f t="shared" si="5"/>
        <v>0</v>
      </c>
      <c r="V24" s="196">
        <v>0</v>
      </c>
      <c r="W24" s="78">
        <f t="shared" si="6"/>
        <v>0</v>
      </c>
      <c r="X24" s="196">
        <v>0</v>
      </c>
      <c r="Y24" s="78">
        <f t="shared" si="7"/>
        <v>0</v>
      </c>
      <c r="Z24" s="196">
        <v>0</v>
      </c>
      <c r="AA24" s="78">
        <f t="shared" si="8"/>
        <v>0</v>
      </c>
      <c r="AB24" s="196">
        <v>0</v>
      </c>
      <c r="AC24" s="78">
        <f t="shared" si="9"/>
        <v>0</v>
      </c>
      <c r="AD24" s="196">
        <v>0</v>
      </c>
      <c r="AE24" s="78">
        <f t="shared" si="10"/>
        <v>0</v>
      </c>
      <c r="AG24" s="44">
        <f t="shared" si="15"/>
        <v>0</v>
      </c>
      <c r="AH24" s="45">
        <f t="shared" si="11"/>
        <v>0</v>
      </c>
      <c r="AI24" s="46">
        <f t="shared" si="12"/>
        <v>0</v>
      </c>
    </row>
    <row r="25" spans="1:35" x14ac:dyDescent="0.25">
      <c r="A25" s="185"/>
      <c r="B25" s="185"/>
      <c r="C25" s="185"/>
      <c r="D25" s="188"/>
      <c r="E25" s="189">
        <v>0</v>
      </c>
      <c r="F25" s="78">
        <f t="shared" si="13"/>
        <v>0</v>
      </c>
      <c r="G25" s="193">
        <v>0</v>
      </c>
      <c r="H25" s="78">
        <f t="shared" si="14"/>
        <v>0</v>
      </c>
      <c r="I25" s="195"/>
      <c r="J25" s="196">
        <v>0</v>
      </c>
      <c r="K25" s="78">
        <f t="shared" si="0"/>
        <v>0</v>
      </c>
      <c r="L25" s="196">
        <v>0</v>
      </c>
      <c r="M25" s="78">
        <f t="shared" si="1"/>
        <v>0</v>
      </c>
      <c r="N25" s="196">
        <v>0</v>
      </c>
      <c r="O25" s="78">
        <f t="shared" si="2"/>
        <v>0</v>
      </c>
      <c r="P25" s="196">
        <v>0</v>
      </c>
      <c r="Q25" s="78">
        <f t="shared" si="3"/>
        <v>0</v>
      </c>
      <c r="R25" s="196">
        <v>0</v>
      </c>
      <c r="S25" s="78">
        <f t="shared" si="4"/>
        <v>0</v>
      </c>
      <c r="T25" s="196">
        <v>0</v>
      </c>
      <c r="U25" s="78">
        <f t="shared" si="5"/>
        <v>0</v>
      </c>
      <c r="V25" s="196">
        <v>0</v>
      </c>
      <c r="W25" s="78">
        <f t="shared" si="6"/>
        <v>0</v>
      </c>
      <c r="X25" s="196">
        <v>0</v>
      </c>
      <c r="Y25" s="78">
        <f t="shared" si="7"/>
        <v>0</v>
      </c>
      <c r="Z25" s="196">
        <v>0</v>
      </c>
      <c r="AA25" s="78">
        <f t="shared" si="8"/>
        <v>0</v>
      </c>
      <c r="AB25" s="196">
        <v>0</v>
      </c>
      <c r="AC25" s="78">
        <f t="shared" si="9"/>
        <v>0</v>
      </c>
      <c r="AD25" s="196">
        <v>0</v>
      </c>
      <c r="AE25" s="78">
        <f t="shared" si="10"/>
        <v>0</v>
      </c>
      <c r="AG25" s="44">
        <f t="shared" si="15"/>
        <v>0</v>
      </c>
      <c r="AH25" s="45">
        <f t="shared" si="11"/>
        <v>0</v>
      </c>
      <c r="AI25" s="46">
        <f t="shared" si="12"/>
        <v>0</v>
      </c>
    </row>
    <row r="26" spans="1:35" x14ac:dyDescent="0.25">
      <c r="A26" s="185"/>
      <c r="B26" s="185"/>
      <c r="C26" s="185"/>
      <c r="D26" s="188"/>
      <c r="E26" s="189">
        <v>0</v>
      </c>
      <c r="F26" s="78">
        <f t="shared" si="13"/>
        <v>0</v>
      </c>
      <c r="G26" s="193">
        <v>0</v>
      </c>
      <c r="H26" s="78">
        <f t="shared" si="14"/>
        <v>0</v>
      </c>
      <c r="I26" s="195"/>
      <c r="J26" s="196">
        <v>0</v>
      </c>
      <c r="K26" s="78">
        <f t="shared" si="0"/>
        <v>0</v>
      </c>
      <c r="L26" s="196">
        <v>0</v>
      </c>
      <c r="M26" s="78">
        <f t="shared" si="1"/>
        <v>0</v>
      </c>
      <c r="N26" s="196">
        <v>0</v>
      </c>
      <c r="O26" s="78">
        <f t="shared" si="2"/>
        <v>0</v>
      </c>
      <c r="P26" s="196">
        <v>0</v>
      </c>
      <c r="Q26" s="78">
        <f t="shared" si="3"/>
        <v>0</v>
      </c>
      <c r="R26" s="196">
        <v>0</v>
      </c>
      <c r="S26" s="78">
        <f t="shared" si="4"/>
        <v>0</v>
      </c>
      <c r="T26" s="196">
        <v>0</v>
      </c>
      <c r="U26" s="78">
        <f t="shared" si="5"/>
        <v>0</v>
      </c>
      <c r="V26" s="196">
        <v>0</v>
      </c>
      <c r="W26" s="78">
        <f t="shared" si="6"/>
        <v>0</v>
      </c>
      <c r="X26" s="196">
        <v>0</v>
      </c>
      <c r="Y26" s="78">
        <f t="shared" si="7"/>
        <v>0</v>
      </c>
      <c r="Z26" s="196">
        <v>0</v>
      </c>
      <c r="AA26" s="78">
        <f t="shared" si="8"/>
        <v>0</v>
      </c>
      <c r="AB26" s="196">
        <v>0</v>
      </c>
      <c r="AC26" s="78">
        <f t="shared" si="9"/>
        <v>0</v>
      </c>
      <c r="AD26" s="196">
        <v>0</v>
      </c>
      <c r="AE26" s="78">
        <f t="shared" si="10"/>
        <v>0</v>
      </c>
      <c r="AG26" s="44">
        <f t="shared" si="15"/>
        <v>0</v>
      </c>
      <c r="AH26" s="45">
        <f t="shared" si="11"/>
        <v>0</v>
      </c>
      <c r="AI26" s="46">
        <f t="shared" si="12"/>
        <v>0</v>
      </c>
    </row>
    <row r="27" spans="1:35" x14ac:dyDescent="0.25">
      <c r="A27" s="185"/>
      <c r="B27" s="185"/>
      <c r="C27" s="185"/>
      <c r="D27" s="188"/>
      <c r="E27" s="189">
        <v>0</v>
      </c>
      <c r="F27" s="78">
        <f t="shared" si="13"/>
        <v>0</v>
      </c>
      <c r="G27" s="193">
        <v>0</v>
      </c>
      <c r="H27" s="78">
        <f t="shared" si="14"/>
        <v>0</v>
      </c>
      <c r="I27" s="195"/>
      <c r="J27" s="196">
        <v>0</v>
      </c>
      <c r="K27" s="78">
        <f t="shared" si="0"/>
        <v>0</v>
      </c>
      <c r="L27" s="196">
        <v>0</v>
      </c>
      <c r="M27" s="78">
        <f t="shared" si="1"/>
        <v>0</v>
      </c>
      <c r="N27" s="196">
        <v>0</v>
      </c>
      <c r="O27" s="78">
        <f t="shared" si="2"/>
        <v>0</v>
      </c>
      <c r="P27" s="196">
        <v>0</v>
      </c>
      <c r="Q27" s="78">
        <f t="shared" si="3"/>
        <v>0</v>
      </c>
      <c r="R27" s="196">
        <v>0</v>
      </c>
      <c r="S27" s="78">
        <f t="shared" si="4"/>
        <v>0</v>
      </c>
      <c r="T27" s="196">
        <v>0</v>
      </c>
      <c r="U27" s="78">
        <f t="shared" si="5"/>
        <v>0</v>
      </c>
      <c r="V27" s="196">
        <v>0</v>
      </c>
      <c r="W27" s="78">
        <f t="shared" si="6"/>
        <v>0</v>
      </c>
      <c r="X27" s="196">
        <v>0</v>
      </c>
      <c r="Y27" s="78">
        <f t="shared" si="7"/>
        <v>0</v>
      </c>
      <c r="Z27" s="196">
        <v>0</v>
      </c>
      <c r="AA27" s="78">
        <f t="shared" si="8"/>
        <v>0</v>
      </c>
      <c r="AB27" s="196">
        <v>0</v>
      </c>
      <c r="AC27" s="78">
        <f t="shared" si="9"/>
        <v>0</v>
      </c>
      <c r="AD27" s="196">
        <v>0</v>
      </c>
      <c r="AE27" s="78">
        <f t="shared" si="10"/>
        <v>0</v>
      </c>
      <c r="AG27" s="44">
        <f t="shared" si="15"/>
        <v>0</v>
      </c>
      <c r="AH27" s="45">
        <f t="shared" si="11"/>
        <v>0</v>
      </c>
      <c r="AI27" s="46">
        <f t="shared" si="12"/>
        <v>0</v>
      </c>
    </row>
    <row r="28" spans="1:35" x14ac:dyDescent="0.25">
      <c r="A28" s="185"/>
      <c r="B28" s="185"/>
      <c r="C28" s="185"/>
      <c r="D28" s="188"/>
      <c r="E28" s="189">
        <v>0</v>
      </c>
      <c r="F28" s="78">
        <f t="shared" si="13"/>
        <v>0</v>
      </c>
      <c r="G28" s="193">
        <v>0</v>
      </c>
      <c r="H28" s="78">
        <f t="shared" si="14"/>
        <v>0</v>
      </c>
      <c r="I28" s="195"/>
      <c r="J28" s="196">
        <v>0</v>
      </c>
      <c r="K28" s="78">
        <f t="shared" si="0"/>
        <v>0</v>
      </c>
      <c r="L28" s="196">
        <v>0</v>
      </c>
      <c r="M28" s="78">
        <f t="shared" si="1"/>
        <v>0</v>
      </c>
      <c r="N28" s="196">
        <v>0</v>
      </c>
      <c r="O28" s="78">
        <f t="shared" si="2"/>
        <v>0</v>
      </c>
      <c r="P28" s="196">
        <v>0</v>
      </c>
      <c r="Q28" s="78">
        <f t="shared" si="3"/>
        <v>0</v>
      </c>
      <c r="R28" s="196">
        <v>0</v>
      </c>
      <c r="S28" s="78">
        <f t="shared" si="4"/>
        <v>0</v>
      </c>
      <c r="T28" s="196">
        <v>0</v>
      </c>
      <c r="U28" s="78">
        <f t="shared" si="5"/>
        <v>0</v>
      </c>
      <c r="V28" s="196">
        <v>0</v>
      </c>
      <c r="W28" s="78">
        <f t="shared" si="6"/>
        <v>0</v>
      </c>
      <c r="X28" s="196">
        <v>0</v>
      </c>
      <c r="Y28" s="78">
        <f t="shared" si="7"/>
        <v>0</v>
      </c>
      <c r="Z28" s="196">
        <v>0</v>
      </c>
      <c r="AA28" s="78">
        <f t="shared" si="8"/>
        <v>0</v>
      </c>
      <c r="AB28" s="196">
        <v>0</v>
      </c>
      <c r="AC28" s="78">
        <f t="shared" si="9"/>
        <v>0</v>
      </c>
      <c r="AD28" s="196">
        <v>0</v>
      </c>
      <c r="AE28" s="78">
        <f t="shared" si="10"/>
        <v>0</v>
      </c>
      <c r="AG28" s="44">
        <f t="shared" si="15"/>
        <v>0</v>
      </c>
      <c r="AH28" s="45">
        <f t="shared" si="11"/>
        <v>0</v>
      </c>
      <c r="AI28" s="46">
        <f t="shared" si="12"/>
        <v>0</v>
      </c>
    </row>
    <row r="29" spans="1:35" x14ac:dyDescent="0.25">
      <c r="A29" s="190"/>
      <c r="B29" s="190"/>
      <c r="C29" s="190"/>
      <c r="D29" s="188"/>
      <c r="E29" s="191">
        <v>0</v>
      </c>
      <c r="F29" s="78">
        <f t="shared" si="13"/>
        <v>0</v>
      </c>
      <c r="G29" s="194">
        <v>0</v>
      </c>
      <c r="H29" s="78">
        <f t="shared" si="14"/>
        <v>0</v>
      </c>
      <c r="I29" s="195"/>
      <c r="J29" s="196">
        <v>0</v>
      </c>
      <c r="K29" s="78">
        <f t="shared" si="0"/>
        <v>0</v>
      </c>
      <c r="L29" s="196">
        <v>0</v>
      </c>
      <c r="M29" s="78">
        <f t="shared" si="1"/>
        <v>0</v>
      </c>
      <c r="N29" s="196">
        <v>0</v>
      </c>
      <c r="O29" s="78">
        <f t="shared" si="2"/>
        <v>0</v>
      </c>
      <c r="P29" s="196">
        <v>0</v>
      </c>
      <c r="Q29" s="78">
        <f t="shared" si="3"/>
        <v>0</v>
      </c>
      <c r="R29" s="196">
        <v>0</v>
      </c>
      <c r="S29" s="78">
        <f t="shared" si="4"/>
        <v>0</v>
      </c>
      <c r="T29" s="196">
        <v>0</v>
      </c>
      <c r="U29" s="78">
        <f t="shared" si="5"/>
        <v>0</v>
      </c>
      <c r="V29" s="196">
        <v>0</v>
      </c>
      <c r="W29" s="78">
        <f t="shared" si="6"/>
        <v>0</v>
      </c>
      <c r="X29" s="196">
        <v>0</v>
      </c>
      <c r="Y29" s="78">
        <f t="shared" si="7"/>
        <v>0</v>
      </c>
      <c r="Z29" s="196">
        <v>0</v>
      </c>
      <c r="AA29" s="78">
        <f t="shared" si="8"/>
        <v>0</v>
      </c>
      <c r="AB29" s="196">
        <v>0</v>
      </c>
      <c r="AC29" s="78">
        <f t="shared" si="9"/>
        <v>0</v>
      </c>
      <c r="AD29" s="196">
        <v>0</v>
      </c>
      <c r="AE29" s="78">
        <f t="shared" si="10"/>
        <v>0</v>
      </c>
      <c r="AG29" s="44">
        <f t="shared" si="15"/>
        <v>0</v>
      </c>
      <c r="AH29" s="45">
        <f t="shared" si="11"/>
        <v>0</v>
      </c>
      <c r="AI29" s="46">
        <f t="shared" si="12"/>
        <v>0</v>
      </c>
    </row>
    <row r="30" spans="1:35" x14ac:dyDescent="0.25">
      <c r="A30" s="185"/>
      <c r="B30" s="185"/>
      <c r="C30" s="185"/>
      <c r="D30" s="188"/>
      <c r="E30" s="189">
        <v>0</v>
      </c>
      <c r="F30" s="78">
        <f t="shared" si="13"/>
        <v>0</v>
      </c>
      <c r="G30" s="193">
        <v>0</v>
      </c>
      <c r="H30" s="78">
        <f t="shared" si="14"/>
        <v>0</v>
      </c>
      <c r="I30" s="195"/>
      <c r="J30" s="196">
        <v>0</v>
      </c>
      <c r="K30" s="78">
        <f t="shared" si="0"/>
        <v>0</v>
      </c>
      <c r="L30" s="196">
        <v>0</v>
      </c>
      <c r="M30" s="78">
        <f t="shared" si="1"/>
        <v>0</v>
      </c>
      <c r="N30" s="196">
        <v>0</v>
      </c>
      <c r="O30" s="78">
        <f t="shared" si="2"/>
        <v>0</v>
      </c>
      <c r="P30" s="196">
        <v>0</v>
      </c>
      <c r="Q30" s="78">
        <f t="shared" si="3"/>
        <v>0</v>
      </c>
      <c r="R30" s="196">
        <v>0</v>
      </c>
      <c r="S30" s="78">
        <f t="shared" si="4"/>
        <v>0</v>
      </c>
      <c r="T30" s="196">
        <v>0</v>
      </c>
      <c r="U30" s="78">
        <f t="shared" si="5"/>
        <v>0</v>
      </c>
      <c r="V30" s="196">
        <v>0</v>
      </c>
      <c r="W30" s="78">
        <f t="shared" si="6"/>
        <v>0</v>
      </c>
      <c r="X30" s="196">
        <v>0</v>
      </c>
      <c r="Y30" s="78">
        <f t="shared" si="7"/>
        <v>0</v>
      </c>
      <c r="Z30" s="196">
        <v>0</v>
      </c>
      <c r="AA30" s="78">
        <f t="shared" si="8"/>
        <v>0</v>
      </c>
      <c r="AB30" s="196">
        <v>0</v>
      </c>
      <c r="AC30" s="78">
        <f t="shared" si="9"/>
        <v>0</v>
      </c>
      <c r="AD30" s="196">
        <v>0</v>
      </c>
      <c r="AE30" s="78">
        <f t="shared" si="10"/>
        <v>0</v>
      </c>
      <c r="AG30" s="44">
        <f t="shared" si="15"/>
        <v>0</v>
      </c>
      <c r="AH30" s="45">
        <f t="shared" si="11"/>
        <v>0</v>
      </c>
      <c r="AI30" s="46">
        <f t="shared" si="12"/>
        <v>0</v>
      </c>
    </row>
    <row r="31" spans="1:35" x14ac:dyDescent="0.25">
      <c r="A31" s="185"/>
      <c r="B31" s="185"/>
      <c r="C31" s="185"/>
      <c r="D31" s="188"/>
      <c r="E31" s="189">
        <v>0</v>
      </c>
      <c r="F31" s="78">
        <f t="shared" si="13"/>
        <v>0</v>
      </c>
      <c r="G31" s="193">
        <v>0</v>
      </c>
      <c r="H31" s="78">
        <f t="shared" si="14"/>
        <v>0</v>
      </c>
      <c r="I31" s="195"/>
      <c r="J31" s="196">
        <v>0</v>
      </c>
      <c r="K31" s="78">
        <f t="shared" si="0"/>
        <v>0</v>
      </c>
      <c r="L31" s="196">
        <v>0</v>
      </c>
      <c r="M31" s="78">
        <f t="shared" si="1"/>
        <v>0</v>
      </c>
      <c r="N31" s="196">
        <v>0</v>
      </c>
      <c r="O31" s="78">
        <f t="shared" si="2"/>
        <v>0</v>
      </c>
      <c r="P31" s="196">
        <v>0</v>
      </c>
      <c r="Q31" s="78">
        <f t="shared" si="3"/>
        <v>0</v>
      </c>
      <c r="R31" s="196">
        <v>0</v>
      </c>
      <c r="S31" s="78">
        <f t="shared" si="4"/>
        <v>0</v>
      </c>
      <c r="T31" s="196">
        <v>0</v>
      </c>
      <c r="U31" s="78">
        <f t="shared" si="5"/>
        <v>0</v>
      </c>
      <c r="V31" s="196">
        <v>0</v>
      </c>
      <c r="W31" s="78">
        <f t="shared" si="6"/>
        <v>0</v>
      </c>
      <c r="X31" s="196">
        <v>0</v>
      </c>
      <c r="Y31" s="78">
        <f t="shared" si="7"/>
        <v>0</v>
      </c>
      <c r="Z31" s="196">
        <v>0</v>
      </c>
      <c r="AA31" s="78">
        <f t="shared" si="8"/>
        <v>0</v>
      </c>
      <c r="AB31" s="196">
        <v>0</v>
      </c>
      <c r="AC31" s="78">
        <f t="shared" si="9"/>
        <v>0</v>
      </c>
      <c r="AD31" s="196">
        <v>0</v>
      </c>
      <c r="AE31" s="78">
        <f t="shared" si="10"/>
        <v>0</v>
      </c>
      <c r="AG31" s="44">
        <f t="shared" si="15"/>
        <v>0</v>
      </c>
      <c r="AH31" s="45">
        <f t="shared" si="11"/>
        <v>0</v>
      </c>
      <c r="AI31" s="46">
        <f t="shared" si="12"/>
        <v>0</v>
      </c>
    </row>
    <row r="32" spans="1:35" x14ac:dyDescent="0.25">
      <c r="A32" s="185"/>
      <c r="B32" s="185"/>
      <c r="C32" s="185"/>
      <c r="D32" s="188"/>
      <c r="E32" s="189">
        <v>0</v>
      </c>
      <c r="F32" s="78">
        <f t="shared" si="13"/>
        <v>0</v>
      </c>
      <c r="G32" s="193">
        <v>0</v>
      </c>
      <c r="H32" s="78">
        <f t="shared" si="14"/>
        <v>0</v>
      </c>
      <c r="I32" s="195"/>
      <c r="J32" s="196">
        <v>0</v>
      </c>
      <c r="K32" s="78">
        <f t="shared" si="0"/>
        <v>0</v>
      </c>
      <c r="L32" s="196">
        <v>0</v>
      </c>
      <c r="M32" s="78">
        <f t="shared" si="1"/>
        <v>0</v>
      </c>
      <c r="N32" s="196">
        <v>0</v>
      </c>
      <c r="O32" s="78">
        <f t="shared" si="2"/>
        <v>0</v>
      </c>
      <c r="P32" s="196">
        <v>0</v>
      </c>
      <c r="Q32" s="78">
        <f t="shared" si="3"/>
        <v>0</v>
      </c>
      <c r="R32" s="196">
        <v>0</v>
      </c>
      <c r="S32" s="78">
        <f t="shared" si="4"/>
        <v>0</v>
      </c>
      <c r="T32" s="196">
        <v>0</v>
      </c>
      <c r="U32" s="78">
        <f t="shared" si="5"/>
        <v>0</v>
      </c>
      <c r="V32" s="196">
        <v>0</v>
      </c>
      <c r="W32" s="78">
        <f t="shared" si="6"/>
        <v>0</v>
      </c>
      <c r="X32" s="196">
        <v>0</v>
      </c>
      <c r="Y32" s="78">
        <f t="shared" si="7"/>
        <v>0</v>
      </c>
      <c r="Z32" s="196">
        <v>0</v>
      </c>
      <c r="AA32" s="78">
        <f t="shared" si="8"/>
        <v>0</v>
      </c>
      <c r="AB32" s="196">
        <v>0</v>
      </c>
      <c r="AC32" s="78">
        <f t="shared" si="9"/>
        <v>0</v>
      </c>
      <c r="AD32" s="196">
        <v>0</v>
      </c>
      <c r="AE32" s="78">
        <f t="shared" si="10"/>
        <v>0</v>
      </c>
      <c r="AG32" s="44">
        <f t="shared" si="15"/>
        <v>0</v>
      </c>
      <c r="AH32" s="45">
        <f t="shared" si="11"/>
        <v>0</v>
      </c>
      <c r="AI32" s="46">
        <f t="shared" si="12"/>
        <v>0</v>
      </c>
    </row>
    <row r="33" spans="1:35" x14ac:dyDescent="0.25">
      <c r="A33" s="185"/>
      <c r="B33" s="185"/>
      <c r="C33" s="185"/>
      <c r="D33" s="188"/>
      <c r="E33" s="189">
        <v>0</v>
      </c>
      <c r="F33" s="78">
        <f t="shared" si="13"/>
        <v>0</v>
      </c>
      <c r="G33" s="193">
        <v>0</v>
      </c>
      <c r="H33" s="78">
        <f t="shared" si="14"/>
        <v>0</v>
      </c>
      <c r="I33" s="195"/>
      <c r="J33" s="196">
        <v>0</v>
      </c>
      <c r="K33" s="78">
        <f t="shared" si="0"/>
        <v>0</v>
      </c>
      <c r="L33" s="196">
        <v>0</v>
      </c>
      <c r="M33" s="78">
        <f t="shared" si="1"/>
        <v>0</v>
      </c>
      <c r="N33" s="196">
        <v>0</v>
      </c>
      <c r="O33" s="78">
        <f t="shared" si="2"/>
        <v>0</v>
      </c>
      <c r="P33" s="196">
        <v>0</v>
      </c>
      <c r="Q33" s="78">
        <f t="shared" si="3"/>
        <v>0</v>
      </c>
      <c r="R33" s="196">
        <v>0</v>
      </c>
      <c r="S33" s="78">
        <f t="shared" si="4"/>
        <v>0</v>
      </c>
      <c r="T33" s="196">
        <v>0</v>
      </c>
      <c r="U33" s="78">
        <f t="shared" si="5"/>
        <v>0</v>
      </c>
      <c r="V33" s="196">
        <v>0</v>
      </c>
      <c r="W33" s="78">
        <f t="shared" si="6"/>
        <v>0</v>
      </c>
      <c r="X33" s="196">
        <v>0</v>
      </c>
      <c r="Y33" s="78">
        <f t="shared" si="7"/>
        <v>0</v>
      </c>
      <c r="Z33" s="196">
        <v>0</v>
      </c>
      <c r="AA33" s="78">
        <f t="shared" si="8"/>
        <v>0</v>
      </c>
      <c r="AB33" s="196">
        <v>0</v>
      </c>
      <c r="AC33" s="78">
        <f t="shared" si="9"/>
        <v>0</v>
      </c>
      <c r="AD33" s="196">
        <v>0</v>
      </c>
      <c r="AE33" s="78">
        <f t="shared" si="10"/>
        <v>0</v>
      </c>
      <c r="AG33" s="44">
        <f t="shared" si="15"/>
        <v>0</v>
      </c>
      <c r="AH33" s="45">
        <f t="shared" si="11"/>
        <v>0</v>
      </c>
      <c r="AI33" s="46">
        <f t="shared" si="12"/>
        <v>0</v>
      </c>
    </row>
    <row r="34" spans="1:35" x14ac:dyDescent="0.25">
      <c r="A34" s="185"/>
      <c r="B34" s="185"/>
      <c r="C34" s="185"/>
      <c r="D34" s="188"/>
      <c r="E34" s="189">
        <v>0</v>
      </c>
      <c r="F34" s="78">
        <f t="shared" si="13"/>
        <v>0</v>
      </c>
      <c r="G34" s="193">
        <v>0</v>
      </c>
      <c r="H34" s="78">
        <f t="shared" si="14"/>
        <v>0</v>
      </c>
      <c r="I34" s="195"/>
      <c r="J34" s="196">
        <v>0</v>
      </c>
      <c r="K34" s="78">
        <f t="shared" si="0"/>
        <v>0</v>
      </c>
      <c r="L34" s="196">
        <v>0</v>
      </c>
      <c r="M34" s="78">
        <f t="shared" si="1"/>
        <v>0</v>
      </c>
      <c r="N34" s="196">
        <v>0</v>
      </c>
      <c r="O34" s="78">
        <f t="shared" si="2"/>
        <v>0</v>
      </c>
      <c r="P34" s="196">
        <v>0</v>
      </c>
      <c r="Q34" s="78">
        <f t="shared" si="3"/>
        <v>0</v>
      </c>
      <c r="R34" s="196">
        <v>0</v>
      </c>
      <c r="S34" s="78">
        <f t="shared" si="4"/>
        <v>0</v>
      </c>
      <c r="T34" s="196">
        <v>0</v>
      </c>
      <c r="U34" s="78">
        <f t="shared" si="5"/>
        <v>0</v>
      </c>
      <c r="V34" s="196">
        <v>0</v>
      </c>
      <c r="W34" s="78">
        <f t="shared" si="6"/>
        <v>0</v>
      </c>
      <c r="X34" s="196">
        <v>0</v>
      </c>
      <c r="Y34" s="78">
        <f t="shared" si="7"/>
        <v>0</v>
      </c>
      <c r="Z34" s="196">
        <v>0</v>
      </c>
      <c r="AA34" s="78">
        <f t="shared" si="8"/>
        <v>0</v>
      </c>
      <c r="AB34" s="196">
        <v>0</v>
      </c>
      <c r="AC34" s="78">
        <f t="shared" si="9"/>
        <v>0</v>
      </c>
      <c r="AD34" s="196">
        <v>0</v>
      </c>
      <c r="AE34" s="78">
        <f t="shared" si="10"/>
        <v>0</v>
      </c>
      <c r="AG34" s="44">
        <f t="shared" si="15"/>
        <v>0</v>
      </c>
      <c r="AH34" s="45">
        <f t="shared" si="11"/>
        <v>0</v>
      </c>
      <c r="AI34" s="46">
        <f t="shared" si="12"/>
        <v>0</v>
      </c>
    </row>
    <row r="35" spans="1:35" x14ac:dyDescent="0.25">
      <c r="A35" s="185"/>
      <c r="B35" s="185"/>
      <c r="C35" s="185"/>
      <c r="D35" s="188"/>
      <c r="E35" s="189">
        <v>0</v>
      </c>
      <c r="F35" s="78">
        <f t="shared" si="13"/>
        <v>0</v>
      </c>
      <c r="G35" s="193">
        <v>0</v>
      </c>
      <c r="H35" s="78">
        <f t="shared" si="14"/>
        <v>0</v>
      </c>
      <c r="I35" s="195"/>
      <c r="J35" s="196">
        <v>0</v>
      </c>
      <c r="K35" s="78">
        <f t="shared" si="0"/>
        <v>0</v>
      </c>
      <c r="L35" s="196">
        <v>0</v>
      </c>
      <c r="M35" s="78">
        <f t="shared" si="1"/>
        <v>0</v>
      </c>
      <c r="N35" s="196">
        <v>0</v>
      </c>
      <c r="O35" s="78">
        <f t="shared" si="2"/>
        <v>0</v>
      </c>
      <c r="P35" s="196">
        <v>0</v>
      </c>
      <c r="Q35" s="78">
        <f t="shared" si="3"/>
        <v>0</v>
      </c>
      <c r="R35" s="196">
        <v>0</v>
      </c>
      <c r="S35" s="78">
        <f t="shared" si="4"/>
        <v>0</v>
      </c>
      <c r="T35" s="196">
        <v>0</v>
      </c>
      <c r="U35" s="78">
        <f t="shared" si="5"/>
        <v>0</v>
      </c>
      <c r="V35" s="196">
        <v>0</v>
      </c>
      <c r="W35" s="78">
        <f t="shared" si="6"/>
        <v>0</v>
      </c>
      <c r="X35" s="196">
        <v>0</v>
      </c>
      <c r="Y35" s="78">
        <f t="shared" si="7"/>
        <v>0</v>
      </c>
      <c r="Z35" s="196">
        <v>0</v>
      </c>
      <c r="AA35" s="78">
        <f t="shared" si="8"/>
        <v>0</v>
      </c>
      <c r="AB35" s="196">
        <v>0</v>
      </c>
      <c r="AC35" s="78">
        <f t="shared" si="9"/>
        <v>0</v>
      </c>
      <c r="AD35" s="196">
        <v>0</v>
      </c>
      <c r="AE35" s="78">
        <f t="shared" si="10"/>
        <v>0</v>
      </c>
      <c r="AG35" s="44">
        <f t="shared" si="15"/>
        <v>0</v>
      </c>
      <c r="AH35" s="45">
        <f t="shared" si="11"/>
        <v>0</v>
      </c>
      <c r="AI35" s="46">
        <f t="shared" si="12"/>
        <v>0</v>
      </c>
    </row>
    <row r="36" spans="1:35" x14ac:dyDescent="0.25">
      <c r="A36" s="185"/>
      <c r="B36" s="185"/>
      <c r="C36" s="185"/>
      <c r="D36" s="188"/>
      <c r="E36" s="189">
        <v>0</v>
      </c>
      <c r="F36" s="78">
        <f t="shared" si="13"/>
        <v>0</v>
      </c>
      <c r="G36" s="193">
        <v>0</v>
      </c>
      <c r="H36" s="78">
        <f t="shared" si="14"/>
        <v>0</v>
      </c>
      <c r="I36" s="195"/>
      <c r="J36" s="196">
        <v>0</v>
      </c>
      <c r="K36" s="78">
        <f t="shared" si="0"/>
        <v>0</v>
      </c>
      <c r="L36" s="196">
        <v>0</v>
      </c>
      <c r="M36" s="78">
        <f t="shared" si="1"/>
        <v>0</v>
      </c>
      <c r="N36" s="196">
        <v>0</v>
      </c>
      <c r="O36" s="78">
        <f t="shared" si="2"/>
        <v>0</v>
      </c>
      <c r="P36" s="196">
        <v>0</v>
      </c>
      <c r="Q36" s="78">
        <f t="shared" si="3"/>
        <v>0</v>
      </c>
      <c r="R36" s="196">
        <v>0</v>
      </c>
      <c r="S36" s="78">
        <f t="shared" si="4"/>
        <v>0</v>
      </c>
      <c r="T36" s="196">
        <v>0</v>
      </c>
      <c r="U36" s="78">
        <f t="shared" si="5"/>
        <v>0</v>
      </c>
      <c r="V36" s="196">
        <v>0</v>
      </c>
      <c r="W36" s="78">
        <f t="shared" si="6"/>
        <v>0</v>
      </c>
      <c r="X36" s="196">
        <v>0</v>
      </c>
      <c r="Y36" s="78">
        <f t="shared" si="7"/>
        <v>0</v>
      </c>
      <c r="Z36" s="196">
        <v>0</v>
      </c>
      <c r="AA36" s="78">
        <f t="shared" si="8"/>
        <v>0</v>
      </c>
      <c r="AB36" s="196">
        <v>0</v>
      </c>
      <c r="AC36" s="78">
        <f t="shared" si="9"/>
        <v>0</v>
      </c>
      <c r="AD36" s="196">
        <v>0</v>
      </c>
      <c r="AE36" s="78">
        <f t="shared" si="10"/>
        <v>0</v>
      </c>
      <c r="AG36" s="44">
        <f t="shared" si="15"/>
        <v>0</v>
      </c>
      <c r="AH36" s="45">
        <f t="shared" si="11"/>
        <v>0</v>
      </c>
      <c r="AI36" s="46">
        <f t="shared" si="12"/>
        <v>0</v>
      </c>
    </row>
    <row r="37" spans="1:35" x14ac:dyDescent="0.25">
      <c r="A37" s="185"/>
      <c r="B37" s="185"/>
      <c r="C37" s="185"/>
      <c r="D37" s="188"/>
      <c r="E37" s="189">
        <v>0</v>
      </c>
      <c r="F37" s="78">
        <f t="shared" si="13"/>
        <v>0</v>
      </c>
      <c r="G37" s="193">
        <v>0</v>
      </c>
      <c r="H37" s="78">
        <f t="shared" si="14"/>
        <v>0</v>
      </c>
      <c r="I37" s="195"/>
      <c r="J37" s="196">
        <v>0</v>
      </c>
      <c r="K37" s="78">
        <f t="shared" si="0"/>
        <v>0</v>
      </c>
      <c r="L37" s="196">
        <v>0</v>
      </c>
      <c r="M37" s="78">
        <f t="shared" si="1"/>
        <v>0</v>
      </c>
      <c r="N37" s="196">
        <v>0</v>
      </c>
      <c r="O37" s="78">
        <f t="shared" si="2"/>
        <v>0</v>
      </c>
      <c r="P37" s="196">
        <v>0</v>
      </c>
      <c r="Q37" s="78">
        <f t="shared" si="3"/>
        <v>0</v>
      </c>
      <c r="R37" s="196">
        <v>0</v>
      </c>
      <c r="S37" s="78">
        <f t="shared" si="4"/>
        <v>0</v>
      </c>
      <c r="T37" s="196">
        <v>0</v>
      </c>
      <c r="U37" s="78">
        <f t="shared" si="5"/>
        <v>0</v>
      </c>
      <c r="V37" s="196">
        <v>0</v>
      </c>
      <c r="W37" s="78">
        <f t="shared" si="6"/>
        <v>0</v>
      </c>
      <c r="X37" s="196">
        <v>0</v>
      </c>
      <c r="Y37" s="78">
        <f t="shared" si="7"/>
        <v>0</v>
      </c>
      <c r="Z37" s="196">
        <v>0</v>
      </c>
      <c r="AA37" s="78">
        <f t="shared" si="8"/>
        <v>0</v>
      </c>
      <c r="AB37" s="196">
        <v>0</v>
      </c>
      <c r="AC37" s="78">
        <f t="shared" si="9"/>
        <v>0</v>
      </c>
      <c r="AD37" s="196">
        <v>0</v>
      </c>
      <c r="AE37" s="78">
        <f t="shared" si="10"/>
        <v>0</v>
      </c>
      <c r="AG37" s="44">
        <f t="shared" si="15"/>
        <v>0</v>
      </c>
      <c r="AH37" s="45">
        <f t="shared" si="11"/>
        <v>0</v>
      </c>
      <c r="AI37" s="46">
        <f t="shared" si="12"/>
        <v>0</v>
      </c>
    </row>
    <row r="38" spans="1:35" x14ac:dyDescent="0.25">
      <c r="A38" s="190"/>
      <c r="B38" s="190"/>
      <c r="C38" s="190"/>
      <c r="D38" s="188"/>
      <c r="E38" s="191">
        <v>0</v>
      </c>
      <c r="F38" s="78">
        <f t="shared" si="13"/>
        <v>0</v>
      </c>
      <c r="G38" s="194">
        <v>0</v>
      </c>
      <c r="H38" s="78">
        <f t="shared" si="14"/>
        <v>0</v>
      </c>
      <c r="I38" s="195"/>
      <c r="J38" s="196">
        <v>0</v>
      </c>
      <c r="K38" s="78">
        <f t="shared" si="0"/>
        <v>0</v>
      </c>
      <c r="L38" s="196">
        <v>0</v>
      </c>
      <c r="M38" s="78">
        <f t="shared" si="1"/>
        <v>0</v>
      </c>
      <c r="N38" s="196">
        <v>0</v>
      </c>
      <c r="O38" s="78">
        <f t="shared" si="2"/>
        <v>0</v>
      </c>
      <c r="P38" s="196">
        <v>0</v>
      </c>
      <c r="Q38" s="78">
        <f t="shared" si="3"/>
        <v>0</v>
      </c>
      <c r="R38" s="196">
        <v>0</v>
      </c>
      <c r="S38" s="78">
        <f t="shared" si="4"/>
        <v>0</v>
      </c>
      <c r="T38" s="196">
        <v>0</v>
      </c>
      <c r="U38" s="78">
        <f t="shared" si="5"/>
        <v>0</v>
      </c>
      <c r="V38" s="196">
        <v>0</v>
      </c>
      <c r="W38" s="78">
        <f t="shared" si="6"/>
        <v>0</v>
      </c>
      <c r="X38" s="196">
        <v>0</v>
      </c>
      <c r="Y38" s="78">
        <f t="shared" si="7"/>
        <v>0</v>
      </c>
      <c r="Z38" s="196">
        <v>0</v>
      </c>
      <c r="AA38" s="78">
        <f t="shared" si="8"/>
        <v>0</v>
      </c>
      <c r="AB38" s="196">
        <v>0</v>
      </c>
      <c r="AC38" s="78">
        <f t="shared" si="9"/>
        <v>0</v>
      </c>
      <c r="AD38" s="196">
        <v>0</v>
      </c>
      <c r="AE38" s="78">
        <f t="shared" si="10"/>
        <v>0</v>
      </c>
      <c r="AG38" s="44">
        <f t="shared" si="15"/>
        <v>0</v>
      </c>
      <c r="AH38" s="45">
        <f t="shared" si="11"/>
        <v>0</v>
      </c>
      <c r="AI38" s="46">
        <f t="shared" si="12"/>
        <v>0</v>
      </c>
    </row>
    <row r="39" spans="1:35" x14ac:dyDescent="0.25">
      <c r="A39" s="190"/>
      <c r="B39" s="190"/>
      <c r="C39" s="190"/>
      <c r="D39" s="188"/>
      <c r="E39" s="191">
        <v>0</v>
      </c>
      <c r="F39" s="78">
        <f t="shared" si="13"/>
        <v>0</v>
      </c>
      <c r="G39" s="194">
        <v>0</v>
      </c>
      <c r="H39" s="78">
        <f t="shared" si="14"/>
        <v>0</v>
      </c>
      <c r="I39" s="195"/>
      <c r="J39" s="196">
        <v>0</v>
      </c>
      <c r="K39" s="78">
        <f t="shared" si="0"/>
        <v>0</v>
      </c>
      <c r="L39" s="196">
        <v>0</v>
      </c>
      <c r="M39" s="78">
        <f t="shared" si="1"/>
        <v>0</v>
      </c>
      <c r="N39" s="196">
        <v>0</v>
      </c>
      <c r="O39" s="78">
        <f t="shared" si="2"/>
        <v>0</v>
      </c>
      <c r="P39" s="196">
        <v>0</v>
      </c>
      <c r="Q39" s="78">
        <f t="shared" si="3"/>
        <v>0</v>
      </c>
      <c r="R39" s="196">
        <v>0</v>
      </c>
      <c r="S39" s="78">
        <f t="shared" si="4"/>
        <v>0</v>
      </c>
      <c r="T39" s="196">
        <v>0</v>
      </c>
      <c r="U39" s="78">
        <f t="shared" si="5"/>
        <v>0</v>
      </c>
      <c r="V39" s="196">
        <v>0</v>
      </c>
      <c r="W39" s="78">
        <f t="shared" si="6"/>
        <v>0</v>
      </c>
      <c r="X39" s="196">
        <v>0</v>
      </c>
      <c r="Y39" s="78">
        <f t="shared" si="7"/>
        <v>0</v>
      </c>
      <c r="Z39" s="196">
        <v>0</v>
      </c>
      <c r="AA39" s="78">
        <f t="shared" si="8"/>
        <v>0</v>
      </c>
      <c r="AB39" s="196">
        <v>0</v>
      </c>
      <c r="AC39" s="78">
        <f t="shared" si="9"/>
        <v>0</v>
      </c>
      <c r="AD39" s="196">
        <v>0</v>
      </c>
      <c r="AE39" s="78">
        <f t="shared" si="10"/>
        <v>0</v>
      </c>
      <c r="AG39" s="44">
        <f t="shared" si="15"/>
        <v>0</v>
      </c>
      <c r="AH39" s="45">
        <f t="shared" si="11"/>
        <v>0</v>
      </c>
      <c r="AI39" s="46">
        <f t="shared" si="12"/>
        <v>0</v>
      </c>
    </row>
    <row r="40" spans="1:35" x14ac:dyDescent="0.25">
      <c r="A40" s="185"/>
      <c r="B40" s="185"/>
      <c r="C40" s="185"/>
      <c r="D40" s="188"/>
      <c r="E40" s="189">
        <v>0</v>
      </c>
      <c r="F40" s="78">
        <f t="shared" si="13"/>
        <v>0</v>
      </c>
      <c r="G40" s="193">
        <v>0</v>
      </c>
      <c r="H40" s="78">
        <f t="shared" si="14"/>
        <v>0</v>
      </c>
      <c r="I40" s="195"/>
      <c r="J40" s="196">
        <v>0</v>
      </c>
      <c r="K40" s="78">
        <f t="shared" si="0"/>
        <v>0</v>
      </c>
      <c r="L40" s="196">
        <v>0</v>
      </c>
      <c r="M40" s="78">
        <f t="shared" si="1"/>
        <v>0</v>
      </c>
      <c r="N40" s="196">
        <v>0</v>
      </c>
      <c r="O40" s="78">
        <f t="shared" si="2"/>
        <v>0</v>
      </c>
      <c r="P40" s="196">
        <v>0</v>
      </c>
      <c r="Q40" s="78">
        <f t="shared" si="3"/>
        <v>0</v>
      </c>
      <c r="R40" s="196">
        <v>0</v>
      </c>
      <c r="S40" s="78">
        <f t="shared" si="4"/>
        <v>0</v>
      </c>
      <c r="T40" s="196">
        <v>0</v>
      </c>
      <c r="U40" s="78">
        <f t="shared" si="5"/>
        <v>0</v>
      </c>
      <c r="V40" s="196">
        <v>0</v>
      </c>
      <c r="W40" s="78">
        <f t="shared" si="6"/>
        <v>0</v>
      </c>
      <c r="X40" s="196">
        <v>0</v>
      </c>
      <c r="Y40" s="78">
        <f t="shared" si="7"/>
        <v>0</v>
      </c>
      <c r="Z40" s="196">
        <v>0</v>
      </c>
      <c r="AA40" s="78">
        <f t="shared" si="8"/>
        <v>0</v>
      </c>
      <c r="AB40" s="196">
        <v>0</v>
      </c>
      <c r="AC40" s="78">
        <f t="shared" si="9"/>
        <v>0</v>
      </c>
      <c r="AD40" s="196">
        <v>0</v>
      </c>
      <c r="AE40" s="78">
        <f t="shared" si="10"/>
        <v>0</v>
      </c>
      <c r="AG40" s="44">
        <f t="shared" si="15"/>
        <v>0</v>
      </c>
      <c r="AH40" s="45">
        <f t="shared" si="11"/>
        <v>0</v>
      </c>
      <c r="AI40" s="46">
        <f t="shared" si="12"/>
        <v>0</v>
      </c>
    </row>
    <row r="41" spans="1:35" x14ac:dyDescent="0.25">
      <c r="A41" s="185"/>
      <c r="B41" s="185"/>
      <c r="C41" s="185"/>
      <c r="D41" s="188"/>
      <c r="E41" s="189">
        <v>0</v>
      </c>
      <c r="F41" s="78">
        <f t="shared" si="13"/>
        <v>0</v>
      </c>
      <c r="G41" s="193">
        <v>0</v>
      </c>
      <c r="H41" s="78">
        <f t="shared" si="14"/>
        <v>0</v>
      </c>
      <c r="I41" s="195"/>
      <c r="J41" s="196">
        <v>0</v>
      </c>
      <c r="K41" s="78">
        <f t="shared" si="0"/>
        <v>0</v>
      </c>
      <c r="L41" s="196">
        <v>0</v>
      </c>
      <c r="M41" s="78">
        <f t="shared" si="1"/>
        <v>0</v>
      </c>
      <c r="N41" s="196">
        <v>0</v>
      </c>
      <c r="O41" s="78">
        <f t="shared" si="2"/>
        <v>0</v>
      </c>
      <c r="P41" s="196">
        <v>0</v>
      </c>
      <c r="Q41" s="78">
        <f t="shared" si="3"/>
        <v>0</v>
      </c>
      <c r="R41" s="196">
        <v>0</v>
      </c>
      <c r="S41" s="78">
        <f t="shared" si="4"/>
        <v>0</v>
      </c>
      <c r="T41" s="196">
        <v>0</v>
      </c>
      <c r="U41" s="78">
        <f t="shared" si="5"/>
        <v>0</v>
      </c>
      <c r="V41" s="196">
        <v>0</v>
      </c>
      <c r="W41" s="78">
        <f t="shared" si="6"/>
        <v>0</v>
      </c>
      <c r="X41" s="196">
        <v>0</v>
      </c>
      <c r="Y41" s="78">
        <f t="shared" si="7"/>
        <v>0</v>
      </c>
      <c r="Z41" s="196">
        <v>0</v>
      </c>
      <c r="AA41" s="78">
        <f t="shared" si="8"/>
        <v>0</v>
      </c>
      <c r="AB41" s="196">
        <v>0</v>
      </c>
      <c r="AC41" s="78">
        <f t="shared" si="9"/>
        <v>0</v>
      </c>
      <c r="AD41" s="196">
        <v>0</v>
      </c>
      <c r="AE41" s="78">
        <f t="shared" si="10"/>
        <v>0</v>
      </c>
      <c r="AG41" s="44">
        <f t="shared" si="15"/>
        <v>0</v>
      </c>
      <c r="AH41" s="45">
        <f t="shared" si="11"/>
        <v>0</v>
      </c>
      <c r="AI41" s="46">
        <f t="shared" si="12"/>
        <v>0</v>
      </c>
    </row>
    <row r="42" spans="1:35" x14ac:dyDescent="0.25">
      <c r="A42" s="185"/>
      <c r="B42" s="185"/>
      <c r="C42" s="185"/>
      <c r="D42" s="188"/>
      <c r="E42" s="189">
        <v>0</v>
      </c>
      <c r="F42" s="78">
        <f t="shared" si="13"/>
        <v>0</v>
      </c>
      <c r="G42" s="193">
        <v>0</v>
      </c>
      <c r="H42" s="78">
        <f t="shared" si="14"/>
        <v>0</v>
      </c>
      <c r="I42" s="195"/>
      <c r="J42" s="196">
        <v>0</v>
      </c>
      <c r="K42" s="78">
        <f t="shared" si="0"/>
        <v>0</v>
      </c>
      <c r="L42" s="196">
        <v>0</v>
      </c>
      <c r="M42" s="78">
        <f t="shared" si="1"/>
        <v>0</v>
      </c>
      <c r="N42" s="196">
        <v>0</v>
      </c>
      <c r="O42" s="78">
        <f t="shared" si="2"/>
        <v>0</v>
      </c>
      <c r="P42" s="196">
        <v>0</v>
      </c>
      <c r="Q42" s="78">
        <f t="shared" si="3"/>
        <v>0</v>
      </c>
      <c r="R42" s="196">
        <v>0</v>
      </c>
      <c r="S42" s="78">
        <f t="shared" si="4"/>
        <v>0</v>
      </c>
      <c r="T42" s="196">
        <v>0</v>
      </c>
      <c r="U42" s="78">
        <f t="shared" si="5"/>
        <v>0</v>
      </c>
      <c r="V42" s="196">
        <v>0</v>
      </c>
      <c r="W42" s="78">
        <f t="shared" si="6"/>
        <v>0</v>
      </c>
      <c r="X42" s="196">
        <v>0</v>
      </c>
      <c r="Y42" s="78">
        <f t="shared" si="7"/>
        <v>0</v>
      </c>
      <c r="Z42" s="196">
        <v>0</v>
      </c>
      <c r="AA42" s="78">
        <f t="shared" si="8"/>
        <v>0</v>
      </c>
      <c r="AB42" s="196">
        <v>0</v>
      </c>
      <c r="AC42" s="78">
        <f t="shared" si="9"/>
        <v>0</v>
      </c>
      <c r="AD42" s="196">
        <v>0</v>
      </c>
      <c r="AE42" s="78">
        <f t="shared" si="10"/>
        <v>0</v>
      </c>
      <c r="AG42" s="44">
        <f t="shared" si="15"/>
        <v>0</v>
      </c>
      <c r="AH42" s="45">
        <f t="shared" si="11"/>
        <v>0</v>
      </c>
      <c r="AI42" s="46">
        <f t="shared" si="12"/>
        <v>0</v>
      </c>
    </row>
    <row r="43" spans="1:35" ht="15.75" thickBot="1" x14ac:dyDescent="0.3">
      <c r="H43" s="52"/>
    </row>
    <row r="44" spans="1:35" ht="15.75" thickBot="1" x14ac:dyDescent="0.3">
      <c r="A44" s="81" t="s">
        <v>8</v>
      </c>
      <c r="B44" s="81"/>
      <c r="C44" s="38"/>
      <c r="D44" s="78">
        <f>SUM(D12:D42)</f>
        <v>0</v>
      </c>
      <c r="E44" s="79"/>
      <c r="F44" s="78">
        <f>SUM(F12:F42)</f>
        <v>0</v>
      </c>
      <c r="G44" s="80"/>
      <c r="H44" s="54">
        <f>SUM(H12:H42)</f>
        <v>0</v>
      </c>
      <c r="I44" s="55"/>
      <c r="J44" s="55"/>
      <c r="K44" s="54">
        <f t="shared" ref="K44" si="16">SUM(K12:K42)</f>
        <v>0</v>
      </c>
      <c r="L44" s="55"/>
      <c r="M44" s="54">
        <f t="shared" ref="M44" si="17">SUM(M12:M42)</f>
        <v>0</v>
      </c>
      <c r="N44" s="55"/>
      <c r="O44" s="54">
        <f>SUM(O12:O42)</f>
        <v>0</v>
      </c>
      <c r="P44" s="55"/>
      <c r="Q44" s="54">
        <f t="shared" ref="Q44:AE44" si="18">SUM(Q12:Q42)</f>
        <v>0</v>
      </c>
      <c r="R44" s="55"/>
      <c r="S44" s="54">
        <f t="shared" si="18"/>
        <v>0</v>
      </c>
      <c r="T44" s="55"/>
      <c r="U44" s="54">
        <f t="shared" si="18"/>
        <v>0</v>
      </c>
      <c r="V44" s="55"/>
      <c r="W44" s="54">
        <f t="shared" si="18"/>
        <v>0</v>
      </c>
      <c r="X44" s="55"/>
      <c r="Y44" s="54">
        <f t="shared" si="18"/>
        <v>0</v>
      </c>
      <c r="Z44" s="55"/>
      <c r="AA44" s="54">
        <f t="shared" si="18"/>
        <v>0</v>
      </c>
      <c r="AB44" s="55"/>
      <c r="AC44" s="54">
        <f t="shared" si="18"/>
        <v>0</v>
      </c>
      <c r="AD44" s="55"/>
      <c r="AE44" s="54">
        <f t="shared" si="18"/>
        <v>0</v>
      </c>
    </row>
    <row r="45" spans="1:35" x14ac:dyDescent="0.25">
      <c r="AG45" s="181" t="s">
        <v>1020</v>
      </c>
      <c r="AH45" s="181" t="s">
        <v>1019</v>
      </c>
    </row>
    <row r="46" spans="1:35" s="94" customFormat="1" x14ac:dyDescent="0.25">
      <c r="A46" s="198" t="s">
        <v>1018</v>
      </c>
      <c r="B46" s="198"/>
      <c r="C46" s="197"/>
      <c r="D46" s="197"/>
      <c r="E46" s="197"/>
      <c r="F46" s="197"/>
      <c r="G46" s="197">
        <f>(SUM(G12:G42))</f>
        <v>0</v>
      </c>
      <c r="H46" s="197"/>
      <c r="I46" s="199"/>
      <c r="J46" s="197">
        <f>($G$12*J12)+($G$13*J13)+($G$14*J14)+($G$15*J15)+($G$16*J16)+($G$17*J17)+($G$18*J18)+($G$19*J19)+($G$20*J20)+($G$21*J21)+($G$22*J22)+($G$23*J23)+($G$24*J24)+($G$25*J25)+($G$26*J26)+($G$27*J27)+($G$28*J28)+($G$29*J29)+($G$30*J30)+($G$31*J31)+($G$32*J32)+($G$33*J33)+($G$34*J34)+($G$35*J35)+($G$36*J36)+($G$37*J37)+($G$38*J38)+($G$39*J39)+($G$40*J40)+($G$41*J41)+($G$42*J42)</f>
        <v>0</v>
      </c>
      <c r="K46" s="197"/>
      <c r="L46" s="197">
        <f>($G$12*L12)+($G$13*L13)+($G$14*L14)+($G$15*L15)+($G$16*L16)+($G$17*L17)+($G$18*L18)+($G$19*L19)+($G$20*L20)+($G$21*L21)+($G$22*L22)+($G$23*L23)+($G$24*L24)+($G$25*L25)+($G$26*L26)+($G$27*L27)+($G$28*L28)+($G$29*L29)+($G$30*L30)+($G$31*L31)+($G$32*L32)+($G$33*L33)+($G$34*L34)+($G$35*L35)+($G$36*L36)+($G$37*L37)+($G$38*L38)+($G$39*L39)+($G$40*L40)+($G$41*L41)+($G$42*L42)</f>
        <v>0</v>
      </c>
      <c r="M46" s="197"/>
      <c r="N46" s="197">
        <f>($G$12*N12)+($G$13*N13)+($G$14*N14)+($G$15*N15)+($G$16*N16)+($G$17*N17)+($G$18*N18)+($G$19*N19)+($G$20*N20)+($G$21*N21)+($G$22*N22)+($G$23*N23)+($G$24*N24)+($G$25*N25)+($G$26*N26)+($G$27*N27)+($G$28*N28)+($G$29*N29)+($G$30*N30)+($G$31*N31)+($G$32*N32)+($G$33*N33)+($G$34*N34)+($G$35*N35)+($G$36*N36)+($G$37*N37)+($G$38*N38)+($G$39*N39)+($G$40*N40)+($G$41*N41)+($G$42*N42)</f>
        <v>0</v>
      </c>
      <c r="O46" s="197"/>
      <c r="P46" s="197">
        <f>($G$12*P12)+($G$13*P13)+($G$14*P14)+($G$15*P15)+($G$16*P16)+($G$17*P17)+($G$18*P18)+($G$19*P19)+($G$20*P20)+($G$21*P21)+($G$22*P22)+($G$23*P23)+($G$24*P24)+($G$25*P25)+($G$26*P26)+($G$27*P27)+($G$28*P28)+($G$29*P29)+($G$30*P30)+($G$31*P31)+($G$32*P32)+($G$33*P33)+($G$34*P34)+($G$35*P35)+($G$36*P36)+($G$37*P37)+($G$38*P38)+($G$39*P39)+($G$40*P40)+($G$41*P41)+($G$42*P42)</f>
        <v>0</v>
      </c>
      <c r="Q46" s="197"/>
      <c r="R46" s="197">
        <f>($G$12*R12)+($G$13*R13)+($G$14*R14)+($G$15*R15)+($G$16*R16)+($G$17*R17)+($G$18*R18)+($G$19*R19)+($G$20*R20)+($G$21*R21)+($G$22*R22)+($G$23*R23)+($G$24*R24)+($G$25*R25)+($G$26*R26)+($G$27*R27)+($G$28*R28)+($G$29*R29)+($G$30*R30)+($G$31*R31)+($G$32*R32)+($G$33*R33)+($G$34*R34)+($G$35*R35)+($G$36*R36)+($G$37*R37)+($G$38*R38)+($G$39*R39)+($G$40*R40)+($G$41*R41)+($G$42*R42)</f>
        <v>0</v>
      </c>
      <c r="S46" s="197"/>
      <c r="T46" s="197">
        <f>($G$12*T12)+($G$13*T13)+($G$14*T14)+($G$15*T15)+($G$16*T16)+($G$17*T17)+($G$18*T18)+($G$19*T19)+($G$20*T20)+($G$21*T21)+($G$22*T22)+($G$23*T23)+($G$24*T24)+($G$25*T25)+($G$26*T26)+($G$27*T27)+($G$28*T28)+($G$29*T29)+($G$30*T30)+($G$31*T31)+($G$32*T32)+($G$33*T33)+($G$34*T34)+($G$35*T35)+($G$36*T36)+($G$37*T37)+($G$38*T38)+($G$39*T39)+($G$40*T40)+($G$41*T41)+($G$42*T42)</f>
        <v>0</v>
      </c>
      <c r="U46" s="197"/>
      <c r="V46" s="197">
        <f>($G$12*V12)+($G$13*V13)+($G$14*V14)+($G$15*V15)+($G$16*V16)+($G$17*V17)+($G$18*V18)+($G$19*V19)+($G$20*V20)+($G$21*V21)+($G$22*V22)+($G$23*V23)+($G$24*V24)+($G$25*V25)+($G$26*V26)+($G$27*V27)+($G$28*V28)+($G$29*V29)+($G$30*V30)+($G$31*V31)+($G$32*V32)+($G$33*V33)+($G$34*V34)+($G$35*V35)+($G$36*V36)+($G$37*V37)+($G$38*V38)+($G$39*V39)+($G$40*V40)+($G$41*V41)+($G$42*V42)</f>
        <v>0</v>
      </c>
      <c r="W46" s="197"/>
      <c r="X46" s="197">
        <f>($G$12*X12)+($G$13*X13)+($G$14*X14)+($G$15*X15)+($G$16*X16)+($G$17*X17)+($G$18*X18)+($G$19*X19)+($G$20*X20)+($G$21*X21)+($G$22*X22)+($G$23*X23)+($G$24*X24)+($G$25*X25)+($G$26*X26)+($G$27*X27)+($G$28*X28)+($G$29*X29)+($G$30*X30)+($G$31*X31)+($G$32*X32)+($G$33*X33)+($G$34*X34)+($G$35*X35)+($G$36*X36)+($G$37*X37)+($G$38*X38)+($G$39*X39)+($G$40*X40)+($G$41*X41)+($G$42*X42)</f>
        <v>0</v>
      </c>
      <c r="Y46" s="197"/>
      <c r="Z46" s="197">
        <f>($G$12*Z12)+($G$13*Z13)+($G$14*Z14)+($G$15*Z15)+($G$16*Z16)+($G$17*Z17)+($G$18*Z18)+($G$19*Z19)+($G$20*Z20)+($G$21*Z21)+($G$22*Z22)+($G$23*Z23)+($G$24*Z24)+($G$25*Z25)+($G$26*Z26)+($G$27*Z27)+($G$28*Z28)+($G$29*Z29)+($G$30*Z30)+($G$31*Z31)+($G$32*Z32)+($G$33*Z33)+($G$34*Z34)+($G$35*Z35)+($G$36*Z36)+($G$37*Z37)+($G$38*Z38)+($G$39*Z39)+($G$40*Z40)+($G$41*Z41)+($G$42*Z42)</f>
        <v>0</v>
      </c>
      <c r="AA46" s="197"/>
      <c r="AB46" s="197">
        <f>($G$12*AB12)+($G$13*AB13)+($G$14*AB14)+($G$15*AB15)+($G$16*AB16)+($G$17*AB17)+($G$18*AB18)+($G$19*AB19)+($G$20*AB20)+($G$21*AB21)+($G$22*AB22)+($G$23*AB23)+($G$24*AB24)+($G$25*AB25)+($G$26*AB26)+($G$27*AB27)+($G$28*AB28)+($G$29*AB29)+($G$30*AB30)+($G$31*AB31)+($G$32*AB32)+($G$33*AB33)+($G$34*AB34)+($G$35*AB35)+($G$36*AB36)+($G$37*AB37)+($G$38*AB38)+($G$39*AB39)+($G$40*AB40)+($G$41*AB41)+($G$42*AB42)</f>
        <v>0</v>
      </c>
      <c r="AC46" s="197"/>
      <c r="AD46" s="197">
        <f>($G$12*AD12)+($G$13*AD13)+($G$14*AD14)+($G$15*AD15)+($G$16*AD16)+($G$17*AD17)+($G$18*AD18)+($G$19*AD19)+($G$20*AD20)+($G$21*AD21)+($G$22*AD22)+($G$23*AD23)+($G$24*AD24)+($G$25*AD25)+($G$26*AD26)+($G$27*AD27)+($G$28*AD28)+($G$29*AD29)+($G$30*AD30)+($G$31*AD31)+($G$32*AD32)+($G$33*AD33)+($G$34*AD34)+($G$35*AD35)+($G$36*AD36)+($G$37*AD37)+($G$38*AD38)+($G$39*AD39)+($G$40*AD40)+($G$41*AD41)+($G$42*AD42)</f>
        <v>0</v>
      </c>
      <c r="AE46" s="197"/>
      <c r="AG46" s="197">
        <f>SUM(J46:AE46)</f>
        <v>0</v>
      </c>
      <c r="AH46" s="197">
        <f>AG46-G46</f>
        <v>0</v>
      </c>
    </row>
    <row r="48" spans="1:35" ht="12.75" customHeight="1" x14ac:dyDescent="0.25">
      <c r="A48" s="57" t="s">
        <v>17</v>
      </c>
      <c r="B48" s="57"/>
      <c r="D48" s="37"/>
      <c r="H48" s="37"/>
      <c r="I48" s="148"/>
    </row>
    <row r="49" spans="1:2" ht="12.75" customHeight="1" x14ac:dyDescent="0.25">
      <c r="A49" s="26" t="s">
        <v>10</v>
      </c>
    </row>
    <row r="50" spans="1:2" ht="12.75" customHeight="1" x14ac:dyDescent="0.25">
      <c r="A50" s="26" t="s">
        <v>348</v>
      </c>
    </row>
    <row r="51" spans="1:2" ht="12.75" customHeight="1" x14ac:dyDescent="0.25">
      <c r="A51" s="26" t="s">
        <v>42</v>
      </c>
    </row>
    <row r="52" spans="1:2" ht="12.75" customHeight="1" x14ac:dyDescent="0.25">
      <c r="A52" s="60" t="s">
        <v>21</v>
      </c>
      <c r="B52" s="60"/>
    </row>
    <row r="53" spans="1:2" ht="12.75" customHeight="1" x14ac:dyDescent="0.25">
      <c r="A53" s="60" t="s">
        <v>1026</v>
      </c>
      <c r="B53" s="60"/>
    </row>
    <row r="54" spans="1:2" x14ac:dyDescent="0.25">
      <c r="A54" s="26" t="s">
        <v>1017</v>
      </c>
    </row>
  </sheetData>
  <sheetProtection sheet="1" objects="1" scenarios="1"/>
  <mergeCells count="36">
    <mergeCell ref="AI9:AI11"/>
    <mergeCell ref="F9:F11"/>
    <mergeCell ref="A9:A11"/>
    <mergeCell ref="B9:B11"/>
    <mergeCell ref="C9:C11"/>
    <mergeCell ref="D9:D11"/>
    <mergeCell ref="E9:E11"/>
    <mergeCell ref="G9:G11"/>
    <mergeCell ref="H9:H11"/>
    <mergeCell ref="L10:M10"/>
    <mergeCell ref="L9:M9"/>
    <mergeCell ref="N9:O9"/>
    <mergeCell ref="P9:Q9"/>
    <mergeCell ref="R9:S9"/>
    <mergeCell ref="T9:U9"/>
    <mergeCell ref="P10:Q10"/>
    <mergeCell ref="R10:S10"/>
    <mergeCell ref="AH9:AH11"/>
    <mergeCell ref="T10:U10"/>
    <mergeCell ref="V10:W10"/>
    <mergeCell ref="X10:Y10"/>
    <mergeCell ref="AB10:AC10"/>
    <mergeCell ref="AD10:AE10"/>
    <mergeCell ref="Z10:AA10"/>
    <mergeCell ref="V9:W9"/>
    <mergeCell ref="Z9:AA9"/>
    <mergeCell ref="AB9:AC9"/>
    <mergeCell ref="AD9:AE9"/>
    <mergeCell ref="AG9:AG11"/>
    <mergeCell ref="X9:Y9"/>
    <mergeCell ref="A5:E5"/>
    <mergeCell ref="A6:E6"/>
    <mergeCell ref="J9:K9"/>
    <mergeCell ref="J10:K10"/>
    <mergeCell ref="N10:O10"/>
    <mergeCell ref="I9:I11"/>
  </mergeCells>
  <phoneticPr fontId="0" type="noConversion"/>
  <pageMargins left="0.4" right="0.4" top="1" bottom="1" header="0.5" footer="0.5"/>
  <pageSetup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0"/>
  <sheetViews>
    <sheetView zoomScaleNormal="100" workbookViewId="0">
      <pane xSplit="4" ySplit="9" topLeftCell="E10" activePane="bottomRight" state="frozen"/>
      <selection sqref="A1:IV65536"/>
      <selection pane="topRight" sqref="A1:IV65536"/>
      <selection pane="bottomLeft" sqref="A1:IV65536"/>
      <selection pane="bottomRight" activeCell="A10" sqref="A10"/>
    </sheetView>
  </sheetViews>
  <sheetFormatPr defaultColWidth="8.85546875" defaultRowHeight="15" x14ac:dyDescent="0.25"/>
  <cols>
    <col min="1" max="1" width="13.85546875" style="26" customWidth="1"/>
    <col min="2" max="2" width="34" style="26" bestFit="1" customWidth="1"/>
    <col min="3" max="3" width="25.140625" style="26" bestFit="1" customWidth="1"/>
    <col min="4" max="4" width="11.42578125" style="26" bestFit="1" customWidth="1"/>
    <col min="5" max="5" width="17.7109375" style="26" bestFit="1" customWidth="1"/>
    <col min="6" max="6" width="5.7109375" style="26" customWidth="1"/>
    <col min="7" max="7" width="11.7109375" style="26" customWidth="1"/>
    <col min="8" max="8" width="5.7109375" style="26" customWidth="1"/>
    <col min="9" max="9" width="11.7109375" style="26" customWidth="1"/>
    <col min="10" max="10" width="5.7109375" style="26" customWidth="1"/>
    <col min="11" max="11" width="11.7109375" style="26" customWidth="1"/>
    <col min="12" max="12" width="5.7109375" style="26" customWidth="1"/>
    <col min="13" max="13" width="11.7109375" style="26" customWidth="1"/>
    <col min="14" max="14" width="5.7109375" style="26" customWidth="1"/>
    <col min="15" max="15" width="11.7109375" style="26" customWidth="1"/>
    <col min="16" max="16" width="5.7109375" style="26" customWidth="1"/>
    <col min="17" max="17" width="11.7109375" style="26" customWidth="1"/>
    <col min="18" max="18" width="5.7109375" style="26" customWidth="1"/>
    <col min="19" max="19" width="11.7109375" style="26" customWidth="1"/>
    <col min="20" max="20" width="5.7109375" style="26" customWidth="1"/>
    <col min="21" max="21" width="11.7109375" style="26" customWidth="1"/>
    <col min="22" max="22" width="5.7109375" style="26" customWidth="1"/>
    <col min="23" max="23" width="11.7109375" style="26" customWidth="1"/>
    <col min="24" max="24" width="5.7109375" style="26" customWidth="1"/>
    <col min="25" max="25" width="11.7109375" style="26" customWidth="1"/>
    <col min="26" max="26" width="5.7109375" style="26" customWidth="1"/>
    <col min="27" max="27" width="11.7109375" style="26" customWidth="1"/>
    <col min="28" max="28" width="8.85546875" style="26"/>
    <col min="29" max="29" width="13.28515625" style="26" customWidth="1"/>
    <col min="30" max="30" width="13.42578125" style="40" customWidth="1"/>
    <col min="31" max="31" width="13.5703125" style="26" customWidth="1"/>
    <col min="32" max="16384" width="8.85546875" style="26"/>
  </cols>
  <sheetData>
    <row r="1" spans="1:31" x14ac:dyDescent="0.25">
      <c r="A1" s="177" t="s">
        <v>45</v>
      </c>
      <c r="C1" s="25"/>
    </row>
    <row r="2" spans="1:31" x14ac:dyDescent="0.25">
      <c r="A2" s="26" t="s">
        <v>1099</v>
      </c>
      <c r="C2" s="25"/>
    </row>
    <row r="3" spans="1:31" x14ac:dyDescent="0.25">
      <c r="B3" s="25"/>
      <c r="C3" s="25"/>
      <c r="AD3" s="201"/>
    </row>
    <row r="4" spans="1:31" x14ac:dyDescent="0.25">
      <c r="A4" s="25" t="s">
        <v>1108</v>
      </c>
      <c r="B4" s="64"/>
      <c r="C4" s="64"/>
      <c r="AD4" s="26"/>
    </row>
    <row r="5" spans="1:31" x14ac:dyDescent="0.25">
      <c r="A5" s="230" t="s">
        <v>1109</v>
      </c>
      <c r="B5" s="230"/>
      <c r="C5" s="230"/>
      <c r="D5" s="230"/>
      <c r="AD5" s="26"/>
    </row>
    <row r="6" spans="1:31" ht="15.75" thickBot="1" x14ac:dyDescent="0.3">
      <c r="A6" s="231" t="s">
        <v>1111</v>
      </c>
      <c r="B6" s="231"/>
      <c r="C6" s="231"/>
      <c r="D6" s="231"/>
      <c r="AD6" s="26"/>
    </row>
    <row r="7" spans="1:31" x14ac:dyDescent="0.25">
      <c r="A7" s="42"/>
      <c r="F7" s="236" t="s">
        <v>347</v>
      </c>
      <c r="G7" s="236"/>
      <c r="H7" s="236" t="str">
        <f>'Product List'!A13</f>
        <v>Rate 1</v>
      </c>
      <c r="I7" s="236"/>
      <c r="J7" s="236" t="str">
        <f>'Product List'!A14</f>
        <v>Rate 2</v>
      </c>
      <c r="K7" s="236"/>
      <c r="L7" s="236" t="str">
        <f>'Product List'!A15</f>
        <v>Rate 3</v>
      </c>
      <c r="M7" s="236"/>
      <c r="N7" s="236" t="str">
        <f>'Product List'!A16</f>
        <v>Rate 4</v>
      </c>
      <c r="O7" s="236"/>
      <c r="P7" s="236" t="str">
        <f>'Product List'!A17</f>
        <v>Rate 5</v>
      </c>
      <c r="Q7" s="236"/>
      <c r="R7" s="236" t="str">
        <f>'Product List'!A18</f>
        <v>Rate 6</v>
      </c>
      <c r="S7" s="236"/>
      <c r="T7" s="236" t="str">
        <f>'Product List'!A19</f>
        <v>Rate 7</v>
      </c>
      <c r="U7" s="236"/>
      <c r="V7" s="236" t="str">
        <f>'Product List'!A20</f>
        <v>Rate 8</v>
      </c>
      <c r="W7" s="236"/>
      <c r="X7" s="236" t="str">
        <f>'Product List'!A21</f>
        <v>Rate 9</v>
      </c>
      <c r="Y7" s="236"/>
      <c r="Z7" s="236" t="str">
        <f>'Product List'!A22</f>
        <v>Rate 10</v>
      </c>
      <c r="AA7" s="236"/>
      <c r="AC7" s="241" t="s">
        <v>1052</v>
      </c>
      <c r="AD7" s="238" t="s">
        <v>1016</v>
      </c>
      <c r="AE7" s="244" t="s">
        <v>1051</v>
      </c>
    </row>
    <row r="8" spans="1:31" x14ac:dyDescent="0.25">
      <c r="D8" s="27"/>
      <c r="E8" s="149"/>
      <c r="F8" s="235" t="s">
        <v>347</v>
      </c>
      <c r="G8" s="235"/>
      <c r="H8" s="236">
        <f>'Product List'!B13</f>
        <v>0</v>
      </c>
      <c r="I8" s="236"/>
      <c r="J8" s="236">
        <f>'Product List'!B14</f>
        <v>0</v>
      </c>
      <c r="K8" s="236"/>
      <c r="L8" s="236">
        <f>'Product List'!B15</f>
        <v>0</v>
      </c>
      <c r="M8" s="236"/>
      <c r="N8" s="236">
        <f>'Product List'!B16</f>
        <v>0</v>
      </c>
      <c r="O8" s="236"/>
      <c r="P8" s="236">
        <f>'Product List'!B17</f>
        <v>0</v>
      </c>
      <c r="Q8" s="236"/>
      <c r="R8" s="236">
        <f>'Product List'!B18</f>
        <v>0</v>
      </c>
      <c r="S8" s="236"/>
      <c r="T8" s="236">
        <f>'Product List'!B19</f>
        <v>0</v>
      </c>
      <c r="U8" s="236"/>
      <c r="V8" s="236">
        <f>'Product List'!B20</f>
        <v>0</v>
      </c>
      <c r="W8" s="236"/>
      <c r="X8" s="236">
        <f>'Product List'!B21</f>
        <v>0</v>
      </c>
      <c r="Y8" s="236"/>
      <c r="Z8" s="236">
        <f>'Product List'!B22</f>
        <v>0</v>
      </c>
      <c r="AA8" s="236"/>
      <c r="AC8" s="242"/>
      <c r="AD8" s="239"/>
      <c r="AE8" s="245"/>
    </row>
    <row r="9" spans="1:31" ht="15.75" thickBot="1" x14ac:dyDescent="0.3">
      <c r="A9" s="56" t="s">
        <v>1027</v>
      </c>
      <c r="B9" s="56" t="s">
        <v>35</v>
      </c>
      <c r="C9" s="56" t="s">
        <v>1028</v>
      </c>
      <c r="D9" s="56" t="s">
        <v>39</v>
      </c>
      <c r="E9" s="150" t="s">
        <v>1107</v>
      </c>
      <c r="F9" s="84" t="s">
        <v>38</v>
      </c>
      <c r="G9" s="155" t="s">
        <v>19</v>
      </c>
      <c r="H9" s="84" t="s">
        <v>38</v>
      </c>
      <c r="I9" s="155" t="s">
        <v>19</v>
      </c>
      <c r="J9" s="84" t="s">
        <v>38</v>
      </c>
      <c r="K9" s="155" t="s">
        <v>19</v>
      </c>
      <c r="L9" s="84" t="s">
        <v>38</v>
      </c>
      <c r="M9" s="155" t="s">
        <v>19</v>
      </c>
      <c r="N9" s="84" t="s">
        <v>38</v>
      </c>
      <c r="O9" s="155" t="s">
        <v>19</v>
      </c>
      <c r="P9" s="84" t="s">
        <v>38</v>
      </c>
      <c r="Q9" s="155" t="s">
        <v>19</v>
      </c>
      <c r="R9" s="84" t="s">
        <v>38</v>
      </c>
      <c r="S9" s="155" t="s">
        <v>19</v>
      </c>
      <c r="T9" s="84" t="s">
        <v>38</v>
      </c>
      <c r="U9" s="155" t="s">
        <v>19</v>
      </c>
      <c r="V9" s="84" t="s">
        <v>38</v>
      </c>
      <c r="W9" s="155" t="s">
        <v>19</v>
      </c>
      <c r="X9" s="84" t="s">
        <v>38</v>
      </c>
      <c r="Y9" s="155" t="s">
        <v>19</v>
      </c>
      <c r="Z9" s="84" t="s">
        <v>38</v>
      </c>
      <c r="AA9" s="155" t="s">
        <v>19</v>
      </c>
      <c r="AC9" s="243"/>
      <c r="AD9" s="240"/>
      <c r="AE9" s="246"/>
    </row>
    <row r="10" spans="1:31" x14ac:dyDescent="0.25">
      <c r="A10" s="185"/>
      <c r="B10" s="185"/>
      <c r="C10" s="185"/>
      <c r="D10" s="188"/>
      <c r="E10" s="195"/>
      <c r="F10" s="193">
        <v>0</v>
      </c>
      <c r="G10" s="78">
        <f>$D10*F10</f>
        <v>0</v>
      </c>
      <c r="H10" s="193">
        <v>0</v>
      </c>
      <c r="I10" s="78">
        <f>$D10*H10</f>
        <v>0</v>
      </c>
      <c r="J10" s="193">
        <v>0</v>
      </c>
      <c r="K10" s="78">
        <f t="shared" ref="K10:K31" si="0">$D10*J10</f>
        <v>0</v>
      </c>
      <c r="L10" s="193">
        <v>0</v>
      </c>
      <c r="M10" s="78">
        <f t="shared" ref="M10:M31" si="1">$D10*L10</f>
        <v>0</v>
      </c>
      <c r="N10" s="193">
        <v>0</v>
      </c>
      <c r="O10" s="78">
        <f t="shared" ref="O10:O31" si="2">$D10*N10</f>
        <v>0</v>
      </c>
      <c r="P10" s="193">
        <v>0</v>
      </c>
      <c r="Q10" s="78">
        <f t="shared" ref="Q10:Q31" si="3">$D10*P10</f>
        <v>0</v>
      </c>
      <c r="R10" s="193">
        <v>0</v>
      </c>
      <c r="S10" s="78">
        <f t="shared" ref="S10:S31" si="4">$D10*R10</f>
        <v>0</v>
      </c>
      <c r="T10" s="193">
        <v>0</v>
      </c>
      <c r="U10" s="78">
        <f t="shared" ref="U10:U31" si="5">$D10*T10</f>
        <v>0</v>
      </c>
      <c r="V10" s="193">
        <v>0</v>
      </c>
      <c r="W10" s="78">
        <f>$D10*V10</f>
        <v>0</v>
      </c>
      <c r="X10" s="193">
        <v>0</v>
      </c>
      <c r="Y10" s="78">
        <f t="shared" ref="Y10:Y31" si="6">$D10*X10</f>
        <v>0</v>
      </c>
      <c r="Z10" s="193">
        <v>0</v>
      </c>
      <c r="AA10" s="78">
        <f t="shared" ref="AA10:AA31" si="7">$D10*Z10</f>
        <v>0</v>
      </c>
      <c r="AC10" s="44">
        <f t="shared" ref="AC10:AC40" si="8">SUMIF($9:$9,"%",10:10)</f>
        <v>0</v>
      </c>
      <c r="AD10" s="45">
        <f t="shared" ref="AD10:AD40" si="9">SUMIF($9:$9,"Amount",10:10)</f>
        <v>0</v>
      </c>
      <c r="AE10" s="46">
        <f t="shared" ref="AE10:AE40" si="10">AD10-D10</f>
        <v>0</v>
      </c>
    </row>
    <row r="11" spans="1:31" x14ac:dyDescent="0.25">
      <c r="A11" s="185"/>
      <c r="B11" s="185"/>
      <c r="C11" s="185"/>
      <c r="D11" s="188"/>
      <c r="E11" s="195"/>
      <c r="F11" s="193">
        <v>0</v>
      </c>
      <c r="G11" s="78">
        <f>$D11*F11</f>
        <v>0</v>
      </c>
      <c r="H11" s="193">
        <v>0</v>
      </c>
      <c r="I11" s="78">
        <f>$D11*H11</f>
        <v>0</v>
      </c>
      <c r="J11" s="193">
        <v>0</v>
      </c>
      <c r="K11" s="78">
        <f t="shared" si="0"/>
        <v>0</v>
      </c>
      <c r="L11" s="193">
        <v>0</v>
      </c>
      <c r="M11" s="78">
        <f t="shared" si="1"/>
        <v>0</v>
      </c>
      <c r="N11" s="193">
        <v>0</v>
      </c>
      <c r="O11" s="78">
        <f t="shared" si="2"/>
        <v>0</v>
      </c>
      <c r="P11" s="193">
        <v>0</v>
      </c>
      <c r="Q11" s="78">
        <f t="shared" si="3"/>
        <v>0</v>
      </c>
      <c r="R11" s="193">
        <v>0</v>
      </c>
      <c r="S11" s="78">
        <f t="shared" si="4"/>
        <v>0</v>
      </c>
      <c r="T11" s="193">
        <v>0</v>
      </c>
      <c r="U11" s="78">
        <f t="shared" si="5"/>
        <v>0</v>
      </c>
      <c r="V11" s="193">
        <v>0</v>
      </c>
      <c r="W11" s="78">
        <f>$D11*V11</f>
        <v>0</v>
      </c>
      <c r="X11" s="193">
        <v>0</v>
      </c>
      <c r="Y11" s="78">
        <f t="shared" si="6"/>
        <v>0</v>
      </c>
      <c r="Z11" s="193">
        <v>0</v>
      </c>
      <c r="AA11" s="78">
        <f t="shared" si="7"/>
        <v>0</v>
      </c>
      <c r="AC11" s="44">
        <f t="shared" si="8"/>
        <v>0</v>
      </c>
      <c r="AD11" s="45">
        <f t="shared" si="9"/>
        <v>0</v>
      </c>
      <c r="AE11" s="47">
        <f t="shared" si="10"/>
        <v>0</v>
      </c>
    </row>
    <row r="12" spans="1:31" x14ac:dyDescent="0.25">
      <c r="A12" s="185"/>
      <c r="B12" s="185"/>
      <c r="C12" s="185"/>
      <c r="D12" s="188"/>
      <c r="E12" s="195"/>
      <c r="F12" s="193">
        <v>0</v>
      </c>
      <c r="G12" s="78">
        <f t="shared" ref="G12:G19" si="11">$D12*F12</f>
        <v>0</v>
      </c>
      <c r="H12" s="193">
        <v>0</v>
      </c>
      <c r="I12" s="78">
        <f t="shared" ref="I12:I19" si="12">$D12*H12</f>
        <v>0</v>
      </c>
      <c r="J12" s="193">
        <v>0</v>
      </c>
      <c r="K12" s="78">
        <f t="shared" si="0"/>
        <v>0</v>
      </c>
      <c r="L12" s="193">
        <v>0</v>
      </c>
      <c r="M12" s="78">
        <f t="shared" si="1"/>
        <v>0</v>
      </c>
      <c r="N12" s="193">
        <v>0</v>
      </c>
      <c r="O12" s="78">
        <f t="shared" si="2"/>
        <v>0</v>
      </c>
      <c r="P12" s="193">
        <v>0</v>
      </c>
      <c r="Q12" s="78">
        <f t="shared" si="3"/>
        <v>0</v>
      </c>
      <c r="R12" s="193">
        <v>0</v>
      </c>
      <c r="S12" s="78">
        <f t="shared" si="4"/>
        <v>0</v>
      </c>
      <c r="T12" s="193">
        <v>0</v>
      </c>
      <c r="U12" s="78">
        <f t="shared" si="5"/>
        <v>0</v>
      </c>
      <c r="V12" s="193">
        <v>0</v>
      </c>
      <c r="W12" s="78">
        <f t="shared" ref="W12:W19" si="13">$D12*V12</f>
        <v>0</v>
      </c>
      <c r="X12" s="193">
        <v>0</v>
      </c>
      <c r="Y12" s="78">
        <f t="shared" si="6"/>
        <v>0</v>
      </c>
      <c r="Z12" s="193">
        <v>0</v>
      </c>
      <c r="AA12" s="78">
        <f t="shared" si="7"/>
        <v>0</v>
      </c>
      <c r="AC12" s="44">
        <f t="shared" si="8"/>
        <v>0</v>
      </c>
      <c r="AD12" s="45">
        <f t="shared" si="9"/>
        <v>0</v>
      </c>
      <c r="AE12" s="47">
        <f t="shared" si="10"/>
        <v>0</v>
      </c>
    </row>
    <row r="13" spans="1:31" x14ac:dyDescent="0.25">
      <c r="A13" s="185"/>
      <c r="B13" s="185"/>
      <c r="C13" s="185"/>
      <c r="D13" s="188"/>
      <c r="E13" s="195"/>
      <c r="F13" s="193">
        <v>0</v>
      </c>
      <c r="G13" s="78">
        <f t="shared" si="11"/>
        <v>0</v>
      </c>
      <c r="H13" s="193">
        <v>0</v>
      </c>
      <c r="I13" s="78">
        <f t="shared" si="12"/>
        <v>0</v>
      </c>
      <c r="J13" s="193">
        <v>0</v>
      </c>
      <c r="K13" s="78">
        <f t="shared" si="0"/>
        <v>0</v>
      </c>
      <c r="L13" s="193">
        <v>0</v>
      </c>
      <c r="M13" s="78">
        <f t="shared" si="1"/>
        <v>0</v>
      </c>
      <c r="N13" s="193">
        <v>0</v>
      </c>
      <c r="O13" s="78">
        <f t="shared" si="2"/>
        <v>0</v>
      </c>
      <c r="P13" s="193">
        <v>0</v>
      </c>
      <c r="Q13" s="78">
        <f t="shared" si="3"/>
        <v>0</v>
      </c>
      <c r="R13" s="193">
        <v>0</v>
      </c>
      <c r="S13" s="78">
        <f t="shared" si="4"/>
        <v>0</v>
      </c>
      <c r="T13" s="193">
        <v>0</v>
      </c>
      <c r="U13" s="78">
        <f t="shared" si="5"/>
        <v>0</v>
      </c>
      <c r="V13" s="193">
        <v>0</v>
      </c>
      <c r="W13" s="78">
        <f t="shared" si="13"/>
        <v>0</v>
      </c>
      <c r="X13" s="193">
        <v>0</v>
      </c>
      <c r="Y13" s="78">
        <f t="shared" si="6"/>
        <v>0</v>
      </c>
      <c r="Z13" s="193">
        <v>0</v>
      </c>
      <c r="AA13" s="78">
        <f t="shared" si="7"/>
        <v>0</v>
      </c>
      <c r="AC13" s="44">
        <f t="shared" si="8"/>
        <v>0</v>
      </c>
      <c r="AD13" s="45">
        <f t="shared" si="9"/>
        <v>0</v>
      </c>
      <c r="AE13" s="47">
        <f t="shared" si="10"/>
        <v>0</v>
      </c>
    </row>
    <row r="14" spans="1:31" x14ac:dyDescent="0.25">
      <c r="A14" s="185"/>
      <c r="B14" s="185"/>
      <c r="C14" s="185"/>
      <c r="D14" s="188"/>
      <c r="E14" s="195"/>
      <c r="F14" s="193">
        <v>0</v>
      </c>
      <c r="G14" s="78">
        <f t="shared" si="11"/>
        <v>0</v>
      </c>
      <c r="H14" s="193">
        <v>0</v>
      </c>
      <c r="I14" s="78">
        <f t="shared" si="12"/>
        <v>0</v>
      </c>
      <c r="J14" s="193">
        <v>0</v>
      </c>
      <c r="K14" s="78">
        <f t="shared" si="0"/>
        <v>0</v>
      </c>
      <c r="L14" s="193">
        <v>0</v>
      </c>
      <c r="M14" s="78">
        <f t="shared" si="1"/>
        <v>0</v>
      </c>
      <c r="N14" s="193">
        <v>0</v>
      </c>
      <c r="O14" s="78">
        <f t="shared" si="2"/>
        <v>0</v>
      </c>
      <c r="P14" s="193">
        <v>0</v>
      </c>
      <c r="Q14" s="78">
        <f t="shared" si="3"/>
        <v>0</v>
      </c>
      <c r="R14" s="193">
        <v>0</v>
      </c>
      <c r="S14" s="78">
        <f t="shared" si="4"/>
        <v>0</v>
      </c>
      <c r="T14" s="193">
        <v>0</v>
      </c>
      <c r="U14" s="78">
        <f t="shared" si="5"/>
        <v>0</v>
      </c>
      <c r="V14" s="193">
        <v>0</v>
      </c>
      <c r="W14" s="78">
        <f t="shared" si="13"/>
        <v>0</v>
      </c>
      <c r="X14" s="193">
        <v>0</v>
      </c>
      <c r="Y14" s="78">
        <f t="shared" si="6"/>
        <v>0</v>
      </c>
      <c r="Z14" s="193">
        <v>0</v>
      </c>
      <c r="AA14" s="78">
        <f t="shared" si="7"/>
        <v>0</v>
      </c>
      <c r="AC14" s="44">
        <f t="shared" si="8"/>
        <v>0</v>
      </c>
      <c r="AD14" s="45">
        <f t="shared" si="9"/>
        <v>0</v>
      </c>
      <c r="AE14" s="47">
        <f t="shared" si="10"/>
        <v>0</v>
      </c>
    </row>
    <row r="15" spans="1:31" x14ac:dyDescent="0.25">
      <c r="A15" s="185"/>
      <c r="B15" s="185"/>
      <c r="C15" s="185"/>
      <c r="D15" s="188"/>
      <c r="E15" s="195"/>
      <c r="F15" s="193">
        <v>0</v>
      </c>
      <c r="G15" s="78">
        <f t="shared" si="11"/>
        <v>0</v>
      </c>
      <c r="H15" s="193">
        <v>0</v>
      </c>
      <c r="I15" s="78">
        <f t="shared" si="12"/>
        <v>0</v>
      </c>
      <c r="J15" s="193">
        <v>0</v>
      </c>
      <c r="K15" s="78">
        <f t="shared" si="0"/>
        <v>0</v>
      </c>
      <c r="L15" s="193">
        <v>0</v>
      </c>
      <c r="M15" s="78">
        <f t="shared" si="1"/>
        <v>0</v>
      </c>
      <c r="N15" s="193">
        <v>0</v>
      </c>
      <c r="O15" s="78">
        <f t="shared" si="2"/>
        <v>0</v>
      </c>
      <c r="P15" s="193">
        <v>0</v>
      </c>
      <c r="Q15" s="78">
        <f t="shared" si="3"/>
        <v>0</v>
      </c>
      <c r="R15" s="193">
        <v>0</v>
      </c>
      <c r="S15" s="78">
        <f t="shared" si="4"/>
        <v>0</v>
      </c>
      <c r="T15" s="193">
        <v>0</v>
      </c>
      <c r="U15" s="78">
        <f t="shared" si="5"/>
        <v>0</v>
      </c>
      <c r="V15" s="193">
        <v>0</v>
      </c>
      <c r="W15" s="78">
        <f t="shared" si="13"/>
        <v>0</v>
      </c>
      <c r="X15" s="193">
        <v>0</v>
      </c>
      <c r="Y15" s="78">
        <f t="shared" si="6"/>
        <v>0</v>
      </c>
      <c r="Z15" s="193">
        <v>0</v>
      </c>
      <c r="AA15" s="78">
        <f t="shared" si="7"/>
        <v>0</v>
      </c>
      <c r="AC15" s="44">
        <f t="shared" si="8"/>
        <v>0</v>
      </c>
      <c r="AD15" s="45">
        <f t="shared" si="9"/>
        <v>0</v>
      </c>
      <c r="AE15" s="47">
        <f t="shared" si="10"/>
        <v>0</v>
      </c>
    </row>
    <row r="16" spans="1:31" x14ac:dyDescent="0.25">
      <c r="A16" s="185"/>
      <c r="B16" s="185"/>
      <c r="C16" s="185"/>
      <c r="D16" s="188"/>
      <c r="E16" s="195"/>
      <c r="F16" s="193">
        <v>0</v>
      </c>
      <c r="G16" s="78">
        <f t="shared" si="11"/>
        <v>0</v>
      </c>
      <c r="H16" s="193">
        <v>0</v>
      </c>
      <c r="I16" s="78">
        <f t="shared" si="12"/>
        <v>0</v>
      </c>
      <c r="J16" s="193">
        <v>0</v>
      </c>
      <c r="K16" s="78">
        <f t="shared" si="0"/>
        <v>0</v>
      </c>
      <c r="L16" s="193">
        <v>0</v>
      </c>
      <c r="M16" s="78">
        <f t="shared" si="1"/>
        <v>0</v>
      </c>
      <c r="N16" s="193">
        <v>0</v>
      </c>
      <c r="O16" s="78">
        <f t="shared" si="2"/>
        <v>0</v>
      </c>
      <c r="P16" s="193">
        <v>0</v>
      </c>
      <c r="Q16" s="78">
        <f t="shared" si="3"/>
        <v>0</v>
      </c>
      <c r="R16" s="193">
        <v>0</v>
      </c>
      <c r="S16" s="78">
        <f t="shared" si="4"/>
        <v>0</v>
      </c>
      <c r="T16" s="193">
        <v>0</v>
      </c>
      <c r="U16" s="78">
        <f t="shared" si="5"/>
        <v>0</v>
      </c>
      <c r="V16" s="193">
        <v>0</v>
      </c>
      <c r="W16" s="78">
        <f t="shared" si="13"/>
        <v>0</v>
      </c>
      <c r="X16" s="193">
        <v>0</v>
      </c>
      <c r="Y16" s="78">
        <f t="shared" si="6"/>
        <v>0</v>
      </c>
      <c r="Z16" s="193">
        <v>0</v>
      </c>
      <c r="AA16" s="78">
        <f t="shared" si="7"/>
        <v>0</v>
      </c>
      <c r="AC16" s="44">
        <f t="shared" si="8"/>
        <v>0</v>
      </c>
      <c r="AD16" s="45">
        <f t="shared" si="9"/>
        <v>0</v>
      </c>
      <c r="AE16" s="47">
        <f t="shared" si="10"/>
        <v>0</v>
      </c>
    </row>
    <row r="17" spans="1:31" x14ac:dyDescent="0.25">
      <c r="A17" s="185"/>
      <c r="B17" s="185"/>
      <c r="C17" s="185"/>
      <c r="D17" s="188"/>
      <c r="E17" s="195"/>
      <c r="F17" s="193">
        <v>0</v>
      </c>
      <c r="G17" s="78">
        <f t="shared" si="11"/>
        <v>0</v>
      </c>
      <c r="H17" s="193">
        <v>0</v>
      </c>
      <c r="I17" s="78">
        <f t="shared" si="12"/>
        <v>0</v>
      </c>
      <c r="J17" s="193">
        <v>0</v>
      </c>
      <c r="K17" s="78">
        <f t="shared" si="0"/>
        <v>0</v>
      </c>
      <c r="L17" s="193">
        <v>0</v>
      </c>
      <c r="M17" s="78">
        <f t="shared" si="1"/>
        <v>0</v>
      </c>
      <c r="N17" s="193">
        <v>0</v>
      </c>
      <c r="O17" s="78">
        <f t="shared" si="2"/>
        <v>0</v>
      </c>
      <c r="P17" s="193">
        <v>0</v>
      </c>
      <c r="Q17" s="78">
        <f t="shared" si="3"/>
        <v>0</v>
      </c>
      <c r="R17" s="193">
        <v>0</v>
      </c>
      <c r="S17" s="78">
        <f t="shared" si="4"/>
        <v>0</v>
      </c>
      <c r="T17" s="193">
        <v>0</v>
      </c>
      <c r="U17" s="78">
        <f t="shared" si="5"/>
        <v>0</v>
      </c>
      <c r="V17" s="193">
        <v>0</v>
      </c>
      <c r="W17" s="78">
        <f t="shared" si="13"/>
        <v>0</v>
      </c>
      <c r="X17" s="193">
        <v>0</v>
      </c>
      <c r="Y17" s="78">
        <f t="shared" si="6"/>
        <v>0</v>
      </c>
      <c r="Z17" s="193">
        <v>0</v>
      </c>
      <c r="AA17" s="78">
        <f t="shared" si="7"/>
        <v>0</v>
      </c>
      <c r="AC17" s="44">
        <f t="shared" si="8"/>
        <v>0</v>
      </c>
      <c r="AD17" s="45">
        <f t="shared" si="9"/>
        <v>0</v>
      </c>
      <c r="AE17" s="47">
        <f t="shared" si="10"/>
        <v>0</v>
      </c>
    </row>
    <row r="18" spans="1:31" x14ac:dyDescent="0.25">
      <c r="A18" s="185"/>
      <c r="B18" s="185"/>
      <c r="C18" s="185"/>
      <c r="D18" s="188"/>
      <c r="E18" s="195"/>
      <c r="F18" s="193">
        <v>0</v>
      </c>
      <c r="G18" s="78">
        <f t="shared" si="11"/>
        <v>0</v>
      </c>
      <c r="H18" s="193">
        <v>0</v>
      </c>
      <c r="I18" s="78">
        <f t="shared" si="12"/>
        <v>0</v>
      </c>
      <c r="J18" s="193">
        <v>0</v>
      </c>
      <c r="K18" s="78">
        <f t="shared" si="0"/>
        <v>0</v>
      </c>
      <c r="L18" s="193">
        <v>0</v>
      </c>
      <c r="M18" s="78">
        <f t="shared" si="1"/>
        <v>0</v>
      </c>
      <c r="N18" s="193">
        <v>0</v>
      </c>
      <c r="O18" s="78">
        <f t="shared" si="2"/>
        <v>0</v>
      </c>
      <c r="P18" s="193">
        <v>0</v>
      </c>
      <c r="Q18" s="78">
        <f t="shared" si="3"/>
        <v>0</v>
      </c>
      <c r="R18" s="193">
        <v>0</v>
      </c>
      <c r="S18" s="78">
        <f t="shared" si="4"/>
        <v>0</v>
      </c>
      <c r="T18" s="193">
        <v>0</v>
      </c>
      <c r="U18" s="78">
        <f t="shared" si="5"/>
        <v>0</v>
      </c>
      <c r="V18" s="193">
        <v>0</v>
      </c>
      <c r="W18" s="78">
        <f t="shared" si="13"/>
        <v>0</v>
      </c>
      <c r="X18" s="193">
        <v>0</v>
      </c>
      <c r="Y18" s="78">
        <f t="shared" si="6"/>
        <v>0</v>
      </c>
      <c r="Z18" s="193">
        <v>0</v>
      </c>
      <c r="AA18" s="78">
        <f t="shared" si="7"/>
        <v>0</v>
      </c>
      <c r="AC18" s="44">
        <f t="shared" si="8"/>
        <v>0</v>
      </c>
      <c r="AD18" s="45">
        <f t="shared" si="9"/>
        <v>0</v>
      </c>
      <c r="AE18" s="47">
        <f t="shared" si="10"/>
        <v>0</v>
      </c>
    </row>
    <row r="19" spans="1:31" x14ac:dyDescent="0.25">
      <c r="A19" s="185"/>
      <c r="B19" s="185"/>
      <c r="C19" s="185"/>
      <c r="D19" s="188"/>
      <c r="E19" s="195"/>
      <c r="F19" s="193">
        <v>0</v>
      </c>
      <c r="G19" s="78">
        <f t="shared" si="11"/>
        <v>0</v>
      </c>
      <c r="H19" s="193">
        <v>0</v>
      </c>
      <c r="I19" s="78">
        <f t="shared" si="12"/>
        <v>0</v>
      </c>
      <c r="J19" s="193">
        <v>0</v>
      </c>
      <c r="K19" s="78">
        <f t="shared" si="0"/>
        <v>0</v>
      </c>
      <c r="L19" s="193">
        <v>0</v>
      </c>
      <c r="M19" s="78">
        <f t="shared" si="1"/>
        <v>0</v>
      </c>
      <c r="N19" s="193">
        <v>0</v>
      </c>
      <c r="O19" s="78">
        <f t="shared" si="2"/>
        <v>0</v>
      </c>
      <c r="P19" s="193">
        <v>0</v>
      </c>
      <c r="Q19" s="78">
        <f t="shared" si="3"/>
        <v>0</v>
      </c>
      <c r="R19" s="193">
        <v>0</v>
      </c>
      <c r="S19" s="78">
        <f t="shared" si="4"/>
        <v>0</v>
      </c>
      <c r="T19" s="193">
        <v>0</v>
      </c>
      <c r="U19" s="78">
        <f t="shared" si="5"/>
        <v>0</v>
      </c>
      <c r="V19" s="193">
        <v>0</v>
      </c>
      <c r="W19" s="78">
        <f t="shared" si="13"/>
        <v>0</v>
      </c>
      <c r="X19" s="193">
        <v>0</v>
      </c>
      <c r="Y19" s="78">
        <f t="shared" si="6"/>
        <v>0</v>
      </c>
      <c r="Z19" s="193">
        <v>0</v>
      </c>
      <c r="AA19" s="78">
        <f t="shared" si="7"/>
        <v>0</v>
      </c>
      <c r="AC19" s="44">
        <f t="shared" si="8"/>
        <v>0</v>
      </c>
      <c r="AD19" s="45">
        <f t="shared" si="9"/>
        <v>0</v>
      </c>
      <c r="AE19" s="47">
        <f t="shared" si="10"/>
        <v>0</v>
      </c>
    </row>
    <row r="20" spans="1:31" x14ac:dyDescent="0.25">
      <c r="A20" s="185"/>
      <c r="B20" s="185"/>
      <c r="C20" s="185"/>
      <c r="D20" s="188"/>
      <c r="E20" s="195"/>
      <c r="F20" s="193">
        <v>0</v>
      </c>
      <c r="G20" s="78">
        <f>$D20*F20</f>
        <v>0</v>
      </c>
      <c r="H20" s="193">
        <v>0</v>
      </c>
      <c r="I20" s="78">
        <f>$D20*H20</f>
        <v>0</v>
      </c>
      <c r="J20" s="193">
        <v>0</v>
      </c>
      <c r="K20" s="78">
        <f t="shared" si="0"/>
        <v>0</v>
      </c>
      <c r="L20" s="193">
        <v>0</v>
      </c>
      <c r="M20" s="78">
        <f t="shared" si="1"/>
        <v>0</v>
      </c>
      <c r="N20" s="193">
        <v>0</v>
      </c>
      <c r="O20" s="78">
        <f t="shared" si="2"/>
        <v>0</v>
      </c>
      <c r="P20" s="193">
        <v>0</v>
      </c>
      <c r="Q20" s="78">
        <f t="shared" si="3"/>
        <v>0</v>
      </c>
      <c r="R20" s="193">
        <v>0</v>
      </c>
      <c r="S20" s="78">
        <f t="shared" si="4"/>
        <v>0</v>
      </c>
      <c r="T20" s="193">
        <v>0</v>
      </c>
      <c r="U20" s="78">
        <f t="shared" si="5"/>
        <v>0</v>
      </c>
      <c r="V20" s="193">
        <v>0</v>
      </c>
      <c r="W20" s="78">
        <f>$D20*V20</f>
        <v>0</v>
      </c>
      <c r="X20" s="193">
        <v>0</v>
      </c>
      <c r="Y20" s="78">
        <f t="shared" si="6"/>
        <v>0</v>
      </c>
      <c r="Z20" s="193">
        <v>0</v>
      </c>
      <c r="AA20" s="78">
        <f t="shared" si="7"/>
        <v>0</v>
      </c>
      <c r="AC20" s="44">
        <f t="shared" si="8"/>
        <v>0</v>
      </c>
      <c r="AD20" s="45">
        <f t="shared" si="9"/>
        <v>0</v>
      </c>
      <c r="AE20" s="47">
        <f t="shared" si="10"/>
        <v>0</v>
      </c>
    </row>
    <row r="21" spans="1:31" x14ac:dyDescent="0.25">
      <c r="A21" s="185"/>
      <c r="B21" s="185"/>
      <c r="C21" s="185"/>
      <c r="D21" s="188"/>
      <c r="E21" s="195"/>
      <c r="F21" s="193">
        <v>0</v>
      </c>
      <c r="G21" s="78">
        <f t="shared" ref="G21:G27" si="14">$D21*F21</f>
        <v>0</v>
      </c>
      <c r="H21" s="193">
        <v>0</v>
      </c>
      <c r="I21" s="78">
        <f t="shared" ref="I21:I27" si="15">$D21*H21</f>
        <v>0</v>
      </c>
      <c r="J21" s="193">
        <v>0</v>
      </c>
      <c r="K21" s="78">
        <f t="shared" si="0"/>
        <v>0</v>
      </c>
      <c r="L21" s="193">
        <v>0</v>
      </c>
      <c r="M21" s="78">
        <f t="shared" si="1"/>
        <v>0</v>
      </c>
      <c r="N21" s="193">
        <v>0</v>
      </c>
      <c r="O21" s="78">
        <f t="shared" si="2"/>
        <v>0</v>
      </c>
      <c r="P21" s="193">
        <v>0</v>
      </c>
      <c r="Q21" s="78">
        <f t="shared" si="3"/>
        <v>0</v>
      </c>
      <c r="R21" s="193">
        <v>0</v>
      </c>
      <c r="S21" s="78">
        <f t="shared" si="4"/>
        <v>0</v>
      </c>
      <c r="T21" s="193">
        <v>0</v>
      </c>
      <c r="U21" s="78">
        <f t="shared" si="5"/>
        <v>0</v>
      </c>
      <c r="V21" s="193">
        <v>0</v>
      </c>
      <c r="W21" s="78">
        <f t="shared" ref="W21:W27" si="16">$D21*V21</f>
        <v>0</v>
      </c>
      <c r="X21" s="193">
        <v>0</v>
      </c>
      <c r="Y21" s="78">
        <f t="shared" si="6"/>
        <v>0</v>
      </c>
      <c r="Z21" s="193">
        <v>0</v>
      </c>
      <c r="AA21" s="78">
        <f t="shared" si="7"/>
        <v>0</v>
      </c>
      <c r="AC21" s="44">
        <f t="shared" si="8"/>
        <v>0</v>
      </c>
      <c r="AD21" s="45">
        <f t="shared" si="9"/>
        <v>0</v>
      </c>
      <c r="AE21" s="47">
        <f t="shared" si="10"/>
        <v>0</v>
      </c>
    </row>
    <row r="22" spans="1:31" x14ac:dyDescent="0.25">
      <c r="A22" s="185"/>
      <c r="B22" s="185"/>
      <c r="C22" s="185"/>
      <c r="D22" s="188"/>
      <c r="E22" s="195"/>
      <c r="F22" s="193">
        <v>0</v>
      </c>
      <c r="G22" s="78">
        <f t="shared" si="14"/>
        <v>0</v>
      </c>
      <c r="H22" s="193">
        <v>0</v>
      </c>
      <c r="I22" s="78">
        <f t="shared" si="15"/>
        <v>0</v>
      </c>
      <c r="J22" s="193">
        <v>0</v>
      </c>
      <c r="K22" s="78">
        <f t="shared" si="0"/>
        <v>0</v>
      </c>
      <c r="L22" s="193">
        <v>0</v>
      </c>
      <c r="M22" s="78">
        <f t="shared" si="1"/>
        <v>0</v>
      </c>
      <c r="N22" s="193">
        <v>0</v>
      </c>
      <c r="O22" s="78">
        <f t="shared" si="2"/>
        <v>0</v>
      </c>
      <c r="P22" s="193">
        <v>0</v>
      </c>
      <c r="Q22" s="78">
        <f t="shared" si="3"/>
        <v>0</v>
      </c>
      <c r="R22" s="193">
        <v>0</v>
      </c>
      <c r="S22" s="78">
        <f t="shared" si="4"/>
        <v>0</v>
      </c>
      <c r="T22" s="193">
        <v>0</v>
      </c>
      <c r="U22" s="78">
        <f t="shared" si="5"/>
        <v>0</v>
      </c>
      <c r="V22" s="193">
        <v>0</v>
      </c>
      <c r="W22" s="78">
        <f t="shared" si="16"/>
        <v>0</v>
      </c>
      <c r="X22" s="193">
        <v>0</v>
      </c>
      <c r="Y22" s="78">
        <f t="shared" si="6"/>
        <v>0</v>
      </c>
      <c r="Z22" s="193">
        <v>0</v>
      </c>
      <c r="AA22" s="78">
        <f t="shared" si="7"/>
        <v>0</v>
      </c>
      <c r="AC22" s="44">
        <f t="shared" si="8"/>
        <v>0</v>
      </c>
      <c r="AD22" s="45">
        <f t="shared" si="9"/>
        <v>0</v>
      </c>
      <c r="AE22" s="47">
        <f t="shared" si="10"/>
        <v>0</v>
      </c>
    </row>
    <row r="23" spans="1:31" x14ac:dyDescent="0.25">
      <c r="A23" s="185"/>
      <c r="B23" s="185"/>
      <c r="C23" s="185"/>
      <c r="D23" s="188"/>
      <c r="E23" s="195"/>
      <c r="F23" s="193">
        <v>0</v>
      </c>
      <c r="G23" s="78">
        <f t="shared" si="14"/>
        <v>0</v>
      </c>
      <c r="H23" s="193">
        <v>0</v>
      </c>
      <c r="I23" s="78">
        <f t="shared" si="15"/>
        <v>0</v>
      </c>
      <c r="J23" s="193">
        <v>0</v>
      </c>
      <c r="K23" s="78">
        <f t="shared" si="0"/>
        <v>0</v>
      </c>
      <c r="L23" s="193">
        <v>0</v>
      </c>
      <c r="M23" s="78">
        <f t="shared" si="1"/>
        <v>0</v>
      </c>
      <c r="N23" s="193">
        <v>0</v>
      </c>
      <c r="O23" s="78">
        <f t="shared" si="2"/>
        <v>0</v>
      </c>
      <c r="P23" s="193">
        <v>0</v>
      </c>
      <c r="Q23" s="78">
        <f t="shared" si="3"/>
        <v>0</v>
      </c>
      <c r="R23" s="193">
        <v>0</v>
      </c>
      <c r="S23" s="78">
        <f t="shared" si="4"/>
        <v>0</v>
      </c>
      <c r="T23" s="193">
        <v>0</v>
      </c>
      <c r="U23" s="78">
        <f t="shared" si="5"/>
        <v>0</v>
      </c>
      <c r="V23" s="193">
        <v>0</v>
      </c>
      <c r="W23" s="78">
        <f t="shared" si="16"/>
        <v>0</v>
      </c>
      <c r="X23" s="193">
        <v>0</v>
      </c>
      <c r="Y23" s="78">
        <f t="shared" si="6"/>
        <v>0</v>
      </c>
      <c r="Z23" s="193">
        <v>0</v>
      </c>
      <c r="AA23" s="78">
        <f t="shared" si="7"/>
        <v>0</v>
      </c>
      <c r="AC23" s="44">
        <f t="shared" si="8"/>
        <v>0</v>
      </c>
      <c r="AD23" s="45">
        <f t="shared" si="9"/>
        <v>0</v>
      </c>
      <c r="AE23" s="47">
        <f t="shared" si="10"/>
        <v>0</v>
      </c>
    </row>
    <row r="24" spans="1:31" x14ac:dyDescent="0.25">
      <c r="A24" s="185"/>
      <c r="B24" s="185"/>
      <c r="C24" s="185"/>
      <c r="D24" s="188"/>
      <c r="E24" s="195"/>
      <c r="F24" s="193">
        <v>0</v>
      </c>
      <c r="G24" s="78">
        <f t="shared" si="14"/>
        <v>0</v>
      </c>
      <c r="H24" s="193">
        <v>0</v>
      </c>
      <c r="I24" s="78">
        <f t="shared" si="15"/>
        <v>0</v>
      </c>
      <c r="J24" s="193">
        <v>0</v>
      </c>
      <c r="K24" s="78">
        <f t="shared" si="0"/>
        <v>0</v>
      </c>
      <c r="L24" s="193">
        <v>0</v>
      </c>
      <c r="M24" s="78">
        <f t="shared" si="1"/>
        <v>0</v>
      </c>
      <c r="N24" s="193">
        <v>0</v>
      </c>
      <c r="O24" s="78">
        <f t="shared" si="2"/>
        <v>0</v>
      </c>
      <c r="P24" s="193">
        <v>0</v>
      </c>
      <c r="Q24" s="78">
        <f t="shared" si="3"/>
        <v>0</v>
      </c>
      <c r="R24" s="193">
        <v>0</v>
      </c>
      <c r="S24" s="78">
        <f t="shared" si="4"/>
        <v>0</v>
      </c>
      <c r="T24" s="193">
        <v>0</v>
      </c>
      <c r="U24" s="78">
        <f t="shared" si="5"/>
        <v>0</v>
      </c>
      <c r="V24" s="193">
        <v>0</v>
      </c>
      <c r="W24" s="78">
        <f t="shared" si="16"/>
        <v>0</v>
      </c>
      <c r="X24" s="193">
        <v>0</v>
      </c>
      <c r="Y24" s="78">
        <f t="shared" si="6"/>
        <v>0</v>
      </c>
      <c r="Z24" s="193">
        <v>0</v>
      </c>
      <c r="AA24" s="78">
        <f t="shared" si="7"/>
        <v>0</v>
      </c>
      <c r="AC24" s="44">
        <f t="shared" si="8"/>
        <v>0</v>
      </c>
      <c r="AD24" s="45">
        <f t="shared" si="9"/>
        <v>0</v>
      </c>
      <c r="AE24" s="47">
        <f t="shared" si="10"/>
        <v>0</v>
      </c>
    </row>
    <row r="25" spans="1:31" x14ac:dyDescent="0.25">
      <c r="A25" s="185"/>
      <c r="B25" s="185"/>
      <c r="C25" s="185"/>
      <c r="D25" s="188"/>
      <c r="E25" s="195"/>
      <c r="F25" s="193">
        <v>0</v>
      </c>
      <c r="G25" s="78">
        <f t="shared" si="14"/>
        <v>0</v>
      </c>
      <c r="H25" s="193">
        <v>0</v>
      </c>
      <c r="I25" s="78">
        <f t="shared" si="15"/>
        <v>0</v>
      </c>
      <c r="J25" s="193">
        <v>0</v>
      </c>
      <c r="K25" s="78">
        <f t="shared" si="0"/>
        <v>0</v>
      </c>
      <c r="L25" s="193">
        <v>0</v>
      </c>
      <c r="M25" s="78">
        <f t="shared" si="1"/>
        <v>0</v>
      </c>
      <c r="N25" s="193">
        <v>0</v>
      </c>
      <c r="O25" s="78">
        <f t="shared" si="2"/>
        <v>0</v>
      </c>
      <c r="P25" s="193">
        <v>0</v>
      </c>
      <c r="Q25" s="78">
        <f t="shared" si="3"/>
        <v>0</v>
      </c>
      <c r="R25" s="193">
        <v>0</v>
      </c>
      <c r="S25" s="78">
        <f t="shared" si="4"/>
        <v>0</v>
      </c>
      <c r="T25" s="193">
        <v>0</v>
      </c>
      <c r="U25" s="78">
        <f t="shared" si="5"/>
        <v>0</v>
      </c>
      <c r="V25" s="193">
        <v>0</v>
      </c>
      <c r="W25" s="78">
        <f t="shared" si="16"/>
        <v>0</v>
      </c>
      <c r="X25" s="193">
        <v>0</v>
      </c>
      <c r="Y25" s="78">
        <f t="shared" si="6"/>
        <v>0</v>
      </c>
      <c r="Z25" s="193">
        <v>0</v>
      </c>
      <c r="AA25" s="78">
        <f t="shared" si="7"/>
        <v>0</v>
      </c>
      <c r="AC25" s="44">
        <f t="shared" si="8"/>
        <v>0</v>
      </c>
      <c r="AD25" s="45">
        <f t="shared" si="9"/>
        <v>0</v>
      </c>
      <c r="AE25" s="47">
        <f t="shared" si="10"/>
        <v>0</v>
      </c>
    </row>
    <row r="26" spans="1:31" x14ac:dyDescent="0.25">
      <c r="A26" s="185"/>
      <c r="B26" s="185"/>
      <c r="C26" s="185"/>
      <c r="D26" s="188"/>
      <c r="E26" s="195"/>
      <c r="F26" s="193">
        <v>0</v>
      </c>
      <c r="G26" s="78">
        <f t="shared" si="14"/>
        <v>0</v>
      </c>
      <c r="H26" s="193">
        <v>0</v>
      </c>
      <c r="I26" s="78">
        <f t="shared" si="15"/>
        <v>0</v>
      </c>
      <c r="J26" s="193">
        <v>0</v>
      </c>
      <c r="K26" s="78">
        <f t="shared" si="0"/>
        <v>0</v>
      </c>
      <c r="L26" s="193">
        <v>0</v>
      </c>
      <c r="M26" s="78">
        <f t="shared" si="1"/>
        <v>0</v>
      </c>
      <c r="N26" s="193">
        <v>0</v>
      </c>
      <c r="O26" s="78">
        <f t="shared" si="2"/>
        <v>0</v>
      </c>
      <c r="P26" s="193">
        <v>0</v>
      </c>
      <c r="Q26" s="78">
        <f t="shared" si="3"/>
        <v>0</v>
      </c>
      <c r="R26" s="193">
        <v>0</v>
      </c>
      <c r="S26" s="78">
        <f t="shared" si="4"/>
        <v>0</v>
      </c>
      <c r="T26" s="193">
        <v>0</v>
      </c>
      <c r="U26" s="78">
        <f t="shared" si="5"/>
        <v>0</v>
      </c>
      <c r="V26" s="193">
        <v>0</v>
      </c>
      <c r="W26" s="78">
        <f t="shared" si="16"/>
        <v>0</v>
      </c>
      <c r="X26" s="193">
        <v>0</v>
      </c>
      <c r="Y26" s="78">
        <f t="shared" si="6"/>
        <v>0</v>
      </c>
      <c r="Z26" s="193">
        <v>0</v>
      </c>
      <c r="AA26" s="78">
        <f t="shared" si="7"/>
        <v>0</v>
      </c>
      <c r="AC26" s="44">
        <f t="shared" si="8"/>
        <v>0</v>
      </c>
      <c r="AD26" s="45">
        <f t="shared" si="9"/>
        <v>0</v>
      </c>
      <c r="AE26" s="47">
        <f t="shared" si="10"/>
        <v>0</v>
      </c>
    </row>
    <row r="27" spans="1:31" x14ac:dyDescent="0.25">
      <c r="A27" s="185"/>
      <c r="B27" s="185"/>
      <c r="C27" s="185"/>
      <c r="D27" s="188"/>
      <c r="E27" s="195"/>
      <c r="F27" s="193">
        <v>0</v>
      </c>
      <c r="G27" s="78">
        <f t="shared" si="14"/>
        <v>0</v>
      </c>
      <c r="H27" s="193">
        <v>0</v>
      </c>
      <c r="I27" s="78">
        <f t="shared" si="15"/>
        <v>0</v>
      </c>
      <c r="J27" s="193">
        <v>0</v>
      </c>
      <c r="K27" s="78">
        <f t="shared" si="0"/>
        <v>0</v>
      </c>
      <c r="L27" s="193">
        <v>0</v>
      </c>
      <c r="M27" s="78">
        <f t="shared" si="1"/>
        <v>0</v>
      </c>
      <c r="N27" s="193">
        <v>0</v>
      </c>
      <c r="O27" s="78">
        <f t="shared" si="2"/>
        <v>0</v>
      </c>
      <c r="P27" s="193">
        <v>0</v>
      </c>
      <c r="Q27" s="78">
        <f t="shared" si="3"/>
        <v>0</v>
      </c>
      <c r="R27" s="193">
        <v>0</v>
      </c>
      <c r="S27" s="78">
        <f t="shared" si="4"/>
        <v>0</v>
      </c>
      <c r="T27" s="193">
        <v>0</v>
      </c>
      <c r="U27" s="78">
        <f t="shared" si="5"/>
        <v>0</v>
      </c>
      <c r="V27" s="193">
        <v>0</v>
      </c>
      <c r="W27" s="78">
        <f t="shared" si="16"/>
        <v>0</v>
      </c>
      <c r="X27" s="193">
        <v>0</v>
      </c>
      <c r="Y27" s="78">
        <f t="shared" si="6"/>
        <v>0</v>
      </c>
      <c r="Z27" s="193">
        <v>0</v>
      </c>
      <c r="AA27" s="78">
        <f t="shared" si="7"/>
        <v>0</v>
      </c>
      <c r="AC27" s="44">
        <f t="shared" si="8"/>
        <v>0</v>
      </c>
      <c r="AD27" s="45">
        <f t="shared" si="9"/>
        <v>0</v>
      </c>
      <c r="AE27" s="47">
        <f t="shared" si="10"/>
        <v>0</v>
      </c>
    </row>
    <row r="28" spans="1:31" x14ac:dyDescent="0.25">
      <c r="A28" s="185"/>
      <c r="B28" s="185"/>
      <c r="C28" s="185"/>
      <c r="D28" s="188"/>
      <c r="E28" s="195"/>
      <c r="F28" s="193">
        <v>0</v>
      </c>
      <c r="G28" s="78">
        <f t="shared" ref="G28:G40" si="17">$D28*F28</f>
        <v>0</v>
      </c>
      <c r="H28" s="193">
        <v>0</v>
      </c>
      <c r="I28" s="78">
        <f t="shared" ref="I28:I40" si="18">$D28*H28</f>
        <v>0</v>
      </c>
      <c r="J28" s="193">
        <v>0</v>
      </c>
      <c r="K28" s="78">
        <f t="shared" si="0"/>
        <v>0</v>
      </c>
      <c r="L28" s="193">
        <v>0</v>
      </c>
      <c r="M28" s="78">
        <f t="shared" si="1"/>
        <v>0</v>
      </c>
      <c r="N28" s="193">
        <v>0</v>
      </c>
      <c r="O28" s="78">
        <f t="shared" si="2"/>
        <v>0</v>
      </c>
      <c r="P28" s="193">
        <v>0</v>
      </c>
      <c r="Q28" s="78">
        <f t="shared" si="3"/>
        <v>0</v>
      </c>
      <c r="R28" s="193">
        <v>0</v>
      </c>
      <c r="S28" s="78">
        <f t="shared" si="4"/>
        <v>0</v>
      </c>
      <c r="T28" s="193">
        <v>0</v>
      </c>
      <c r="U28" s="78">
        <f t="shared" si="5"/>
        <v>0</v>
      </c>
      <c r="V28" s="193">
        <v>0</v>
      </c>
      <c r="W28" s="78">
        <f t="shared" ref="W28:W40" si="19">$D28*V28</f>
        <v>0</v>
      </c>
      <c r="X28" s="193">
        <v>0</v>
      </c>
      <c r="Y28" s="78">
        <f t="shared" si="6"/>
        <v>0</v>
      </c>
      <c r="Z28" s="193">
        <v>0</v>
      </c>
      <c r="AA28" s="78">
        <f t="shared" si="7"/>
        <v>0</v>
      </c>
      <c r="AC28" s="44">
        <f t="shared" si="8"/>
        <v>0</v>
      </c>
      <c r="AD28" s="45">
        <f t="shared" si="9"/>
        <v>0</v>
      </c>
      <c r="AE28" s="47">
        <f t="shared" si="10"/>
        <v>0</v>
      </c>
    </row>
    <row r="29" spans="1:31" x14ac:dyDescent="0.25">
      <c r="A29" s="185"/>
      <c r="B29" s="185"/>
      <c r="C29" s="185"/>
      <c r="D29" s="188"/>
      <c r="E29" s="195"/>
      <c r="F29" s="193">
        <v>0</v>
      </c>
      <c r="G29" s="78">
        <f t="shared" si="17"/>
        <v>0</v>
      </c>
      <c r="H29" s="193">
        <v>0</v>
      </c>
      <c r="I29" s="78">
        <f t="shared" si="18"/>
        <v>0</v>
      </c>
      <c r="J29" s="193">
        <v>0</v>
      </c>
      <c r="K29" s="78">
        <f t="shared" si="0"/>
        <v>0</v>
      </c>
      <c r="L29" s="193">
        <v>0</v>
      </c>
      <c r="M29" s="78">
        <f t="shared" si="1"/>
        <v>0</v>
      </c>
      <c r="N29" s="193">
        <v>0</v>
      </c>
      <c r="O29" s="78">
        <f t="shared" si="2"/>
        <v>0</v>
      </c>
      <c r="P29" s="193">
        <v>0</v>
      </c>
      <c r="Q29" s="78">
        <f t="shared" si="3"/>
        <v>0</v>
      </c>
      <c r="R29" s="193">
        <v>0</v>
      </c>
      <c r="S29" s="78">
        <f t="shared" si="4"/>
        <v>0</v>
      </c>
      <c r="T29" s="193">
        <v>0</v>
      </c>
      <c r="U29" s="78">
        <f t="shared" si="5"/>
        <v>0</v>
      </c>
      <c r="V29" s="193">
        <v>0</v>
      </c>
      <c r="W29" s="78">
        <f t="shared" si="19"/>
        <v>0</v>
      </c>
      <c r="X29" s="193">
        <v>0</v>
      </c>
      <c r="Y29" s="78">
        <f t="shared" si="6"/>
        <v>0</v>
      </c>
      <c r="Z29" s="193">
        <v>0</v>
      </c>
      <c r="AA29" s="78">
        <f t="shared" si="7"/>
        <v>0</v>
      </c>
      <c r="AC29" s="44">
        <f t="shared" si="8"/>
        <v>0</v>
      </c>
      <c r="AD29" s="45">
        <f t="shared" si="9"/>
        <v>0</v>
      </c>
      <c r="AE29" s="47">
        <f t="shared" si="10"/>
        <v>0</v>
      </c>
    </row>
    <row r="30" spans="1:31" x14ac:dyDescent="0.25">
      <c r="A30" s="185"/>
      <c r="B30" s="185"/>
      <c r="C30" s="185"/>
      <c r="D30" s="188"/>
      <c r="E30" s="195"/>
      <c r="F30" s="193">
        <v>0</v>
      </c>
      <c r="G30" s="78">
        <f t="shared" si="17"/>
        <v>0</v>
      </c>
      <c r="H30" s="193">
        <v>0</v>
      </c>
      <c r="I30" s="78">
        <f t="shared" si="18"/>
        <v>0</v>
      </c>
      <c r="J30" s="193">
        <v>0</v>
      </c>
      <c r="K30" s="78">
        <f t="shared" si="0"/>
        <v>0</v>
      </c>
      <c r="L30" s="193">
        <v>0</v>
      </c>
      <c r="M30" s="78">
        <f t="shared" si="1"/>
        <v>0</v>
      </c>
      <c r="N30" s="193">
        <v>0</v>
      </c>
      <c r="O30" s="78">
        <f t="shared" si="2"/>
        <v>0</v>
      </c>
      <c r="P30" s="193">
        <v>0</v>
      </c>
      <c r="Q30" s="78">
        <f t="shared" si="3"/>
        <v>0</v>
      </c>
      <c r="R30" s="193">
        <v>0</v>
      </c>
      <c r="S30" s="78">
        <f t="shared" si="4"/>
        <v>0</v>
      </c>
      <c r="T30" s="193">
        <v>0</v>
      </c>
      <c r="U30" s="78">
        <f t="shared" si="5"/>
        <v>0</v>
      </c>
      <c r="V30" s="193">
        <v>0</v>
      </c>
      <c r="W30" s="78">
        <f t="shared" si="19"/>
        <v>0</v>
      </c>
      <c r="X30" s="193">
        <v>0</v>
      </c>
      <c r="Y30" s="78">
        <f t="shared" si="6"/>
        <v>0</v>
      </c>
      <c r="Z30" s="193">
        <v>0</v>
      </c>
      <c r="AA30" s="78">
        <f t="shared" si="7"/>
        <v>0</v>
      </c>
      <c r="AC30" s="44">
        <f t="shared" si="8"/>
        <v>0</v>
      </c>
      <c r="AD30" s="45">
        <f t="shared" si="9"/>
        <v>0</v>
      </c>
      <c r="AE30" s="47">
        <f t="shared" si="10"/>
        <v>0</v>
      </c>
    </row>
    <row r="31" spans="1:31" x14ac:dyDescent="0.25">
      <c r="A31" s="185"/>
      <c r="B31" s="185"/>
      <c r="C31" s="185"/>
      <c r="D31" s="188"/>
      <c r="E31" s="195"/>
      <c r="F31" s="193">
        <v>0</v>
      </c>
      <c r="G31" s="78">
        <f t="shared" si="17"/>
        <v>0</v>
      </c>
      <c r="H31" s="193">
        <v>0</v>
      </c>
      <c r="I31" s="78">
        <f t="shared" si="18"/>
        <v>0</v>
      </c>
      <c r="J31" s="193">
        <v>0</v>
      </c>
      <c r="K31" s="78">
        <f t="shared" si="0"/>
        <v>0</v>
      </c>
      <c r="L31" s="193">
        <v>0</v>
      </c>
      <c r="M31" s="78">
        <f t="shared" si="1"/>
        <v>0</v>
      </c>
      <c r="N31" s="193">
        <v>0</v>
      </c>
      <c r="O31" s="78">
        <f t="shared" si="2"/>
        <v>0</v>
      </c>
      <c r="P31" s="193">
        <v>0</v>
      </c>
      <c r="Q31" s="78">
        <f t="shared" si="3"/>
        <v>0</v>
      </c>
      <c r="R31" s="193">
        <v>0</v>
      </c>
      <c r="S31" s="78">
        <f t="shared" si="4"/>
        <v>0</v>
      </c>
      <c r="T31" s="193">
        <v>0</v>
      </c>
      <c r="U31" s="78">
        <f t="shared" si="5"/>
        <v>0</v>
      </c>
      <c r="V31" s="193">
        <v>0</v>
      </c>
      <c r="W31" s="78">
        <f t="shared" si="19"/>
        <v>0</v>
      </c>
      <c r="X31" s="193">
        <v>0</v>
      </c>
      <c r="Y31" s="78">
        <f t="shared" si="6"/>
        <v>0</v>
      </c>
      <c r="Z31" s="193">
        <v>0</v>
      </c>
      <c r="AA31" s="78">
        <f t="shared" si="7"/>
        <v>0</v>
      </c>
      <c r="AC31" s="44">
        <f t="shared" si="8"/>
        <v>0</v>
      </c>
      <c r="AD31" s="45">
        <f t="shared" si="9"/>
        <v>0</v>
      </c>
      <c r="AE31" s="47">
        <f t="shared" si="10"/>
        <v>0</v>
      </c>
    </row>
    <row r="32" spans="1:31" x14ac:dyDescent="0.25">
      <c r="A32" s="185"/>
      <c r="B32" s="185"/>
      <c r="C32" s="185"/>
      <c r="D32" s="188"/>
      <c r="E32" s="195"/>
      <c r="F32" s="193">
        <v>0</v>
      </c>
      <c r="G32" s="78">
        <f t="shared" si="17"/>
        <v>0</v>
      </c>
      <c r="H32" s="193">
        <v>0</v>
      </c>
      <c r="I32" s="78">
        <f t="shared" si="18"/>
        <v>0</v>
      </c>
      <c r="J32" s="193">
        <v>0</v>
      </c>
      <c r="K32" s="78">
        <f t="shared" ref="K32:K39" si="20">$D32*J32</f>
        <v>0</v>
      </c>
      <c r="L32" s="193">
        <v>0</v>
      </c>
      <c r="M32" s="78">
        <f t="shared" ref="M32:M39" si="21">$D32*L32</f>
        <v>0</v>
      </c>
      <c r="N32" s="193">
        <v>0</v>
      </c>
      <c r="O32" s="78">
        <f t="shared" ref="O32:O39" si="22">$D32*N32</f>
        <v>0</v>
      </c>
      <c r="P32" s="193">
        <v>0</v>
      </c>
      <c r="Q32" s="78">
        <f t="shared" ref="Q32:Q39" si="23">$D32*P32</f>
        <v>0</v>
      </c>
      <c r="R32" s="193">
        <v>0</v>
      </c>
      <c r="S32" s="78">
        <f t="shared" ref="S32:S39" si="24">$D32*R32</f>
        <v>0</v>
      </c>
      <c r="T32" s="193">
        <v>0</v>
      </c>
      <c r="U32" s="78">
        <f t="shared" ref="U32:U39" si="25">$D32*T32</f>
        <v>0</v>
      </c>
      <c r="V32" s="193">
        <v>0</v>
      </c>
      <c r="W32" s="78">
        <f t="shared" si="19"/>
        <v>0</v>
      </c>
      <c r="X32" s="193">
        <v>0</v>
      </c>
      <c r="Y32" s="78">
        <f t="shared" ref="Y32:Y39" si="26">$D32*X32</f>
        <v>0</v>
      </c>
      <c r="Z32" s="193">
        <v>0</v>
      </c>
      <c r="AA32" s="78">
        <f t="shared" ref="AA32:AA39" si="27">$D32*Z32</f>
        <v>0</v>
      </c>
      <c r="AC32" s="44">
        <f t="shared" si="8"/>
        <v>0</v>
      </c>
      <c r="AD32" s="45">
        <f t="shared" si="9"/>
        <v>0</v>
      </c>
      <c r="AE32" s="47">
        <f t="shared" si="10"/>
        <v>0</v>
      </c>
    </row>
    <row r="33" spans="1:31" x14ac:dyDescent="0.25">
      <c r="A33" s="185"/>
      <c r="B33" s="185"/>
      <c r="C33" s="185"/>
      <c r="D33" s="188"/>
      <c r="E33" s="195"/>
      <c r="F33" s="193">
        <v>0</v>
      </c>
      <c r="G33" s="78">
        <f t="shared" si="17"/>
        <v>0</v>
      </c>
      <c r="H33" s="193">
        <v>0</v>
      </c>
      <c r="I33" s="78">
        <f t="shared" si="18"/>
        <v>0</v>
      </c>
      <c r="J33" s="193">
        <v>0</v>
      </c>
      <c r="K33" s="78">
        <f t="shared" si="20"/>
        <v>0</v>
      </c>
      <c r="L33" s="193">
        <v>0</v>
      </c>
      <c r="M33" s="78">
        <f t="shared" si="21"/>
        <v>0</v>
      </c>
      <c r="N33" s="193">
        <v>0</v>
      </c>
      <c r="O33" s="78">
        <f t="shared" si="22"/>
        <v>0</v>
      </c>
      <c r="P33" s="193">
        <v>0</v>
      </c>
      <c r="Q33" s="78">
        <f t="shared" si="23"/>
        <v>0</v>
      </c>
      <c r="R33" s="193">
        <v>0</v>
      </c>
      <c r="S33" s="78">
        <f t="shared" si="24"/>
        <v>0</v>
      </c>
      <c r="T33" s="193">
        <v>0</v>
      </c>
      <c r="U33" s="78">
        <f t="shared" si="25"/>
        <v>0</v>
      </c>
      <c r="V33" s="193">
        <v>0</v>
      </c>
      <c r="W33" s="78">
        <f t="shared" si="19"/>
        <v>0</v>
      </c>
      <c r="X33" s="193">
        <v>0</v>
      </c>
      <c r="Y33" s="78">
        <f t="shared" si="26"/>
        <v>0</v>
      </c>
      <c r="Z33" s="193">
        <v>0</v>
      </c>
      <c r="AA33" s="78">
        <f t="shared" si="27"/>
        <v>0</v>
      </c>
      <c r="AC33" s="44">
        <f t="shared" si="8"/>
        <v>0</v>
      </c>
      <c r="AD33" s="45">
        <f t="shared" si="9"/>
        <v>0</v>
      </c>
      <c r="AE33" s="47">
        <f t="shared" si="10"/>
        <v>0</v>
      </c>
    </row>
    <row r="34" spans="1:31" x14ac:dyDescent="0.25">
      <c r="A34" s="185"/>
      <c r="B34" s="185"/>
      <c r="C34" s="185"/>
      <c r="D34" s="188"/>
      <c r="E34" s="195"/>
      <c r="F34" s="193">
        <v>0</v>
      </c>
      <c r="G34" s="78">
        <f t="shared" si="17"/>
        <v>0</v>
      </c>
      <c r="H34" s="193">
        <v>0</v>
      </c>
      <c r="I34" s="78">
        <f t="shared" si="18"/>
        <v>0</v>
      </c>
      <c r="J34" s="193">
        <v>0</v>
      </c>
      <c r="K34" s="78">
        <f t="shared" si="20"/>
        <v>0</v>
      </c>
      <c r="L34" s="193">
        <v>0</v>
      </c>
      <c r="M34" s="78">
        <f t="shared" si="21"/>
        <v>0</v>
      </c>
      <c r="N34" s="193">
        <v>0</v>
      </c>
      <c r="O34" s="78">
        <f t="shared" si="22"/>
        <v>0</v>
      </c>
      <c r="P34" s="193">
        <v>0</v>
      </c>
      <c r="Q34" s="78">
        <f t="shared" si="23"/>
        <v>0</v>
      </c>
      <c r="R34" s="193">
        <v>0</v>
      </c>
      <c r="S34" s="78">
        <f t="shared" si="24"/>
        <v>0</v>
      </c>
      <c r="T34" s="193">
        <v>0</v>
      </c>
      <c r="U34" s="78">
        <f t="shared" si="25"/>
        <v>0</v>
      </c>
      <c r="V34" s="193">
        <v>0</v>
      </c>
      <c r="W34" s="78">
        <f t="shared" si="19"/>
        <v>0</v>
      </c>
      <c r="X34" s="193">
        <v>0</v>
      </c>
      <c r="Y34" s="78">
        <f t="shared" si="26"/>
        <v>0</v>
      </c>
      <c r="Z34" s="193">
        <v>0</v>
      </c>
      <c r="AA34" s="78">
        <f t="shared" si="27"/>
        <v>0</v>
      </c>
      <c r="AC34" s="44">
        <f t="shared" si="8"/>
        <v>0</v>
      </c>
      <c r="AD34" s="45">
        <f t="shared" si="9"/>
        <v>0</v>
      </c>
      <c r="AE34" s="47">
        <f t="shared" si="10"/>
        <v>0</v>
      </c>
    </row>
    <row r="35" spans="1:31" x14ac:dyDescent="0.25">
      <c r="A35" s="185"/>
      <c r="B35" s="185"/>
      <c r="C35" s="185"/>
      <c r="D35" s="188"/>
      <c r="E35" s="195"/>
      <c r="F35" s="193">
        <v>0</v>
      </c>
      <c r="G35" s="78">
        <f t="shared" si="17"/>
        <v>0</v>
      </c>
      <c r="H35" s="193">
        <v>0</v>
      </c>
      <c r="I35" s="78">
        <f t="shared" si="18"/>
        <v>0</v>
      </c>
      <c r="J35" s="193">
        <v>0</v>
      </c>
      <c r="K35" s="78">
        <f t="shared" si="20"/>
        <v>0</v>
      </c>
      <c r="L35" s="193">
        <v>0</v>
      </c>
      <c r="M35" s="78">
        <f t="shared" si="21"/>
        <v>0</v>
      </c>
      <c r="N35" s="193">
        <v>0</v>
      </c>
      <c r="O35" s="78">
        <f t="shared" si="22"/>
        <v>0</v>
      </c>
      <c r="P35" s="193">
        <v>0</v>
      </c>
      <c r="Q35" s="78">
        <f t="shared" si="23"/>
        <v>0</v>
      </c>
      <c r="R35" s="193">
        <v>0</v>
      </c>
      <c r="S35" s="78">
        <f t="shared" si="24"/>
        <v>0</v>
      </c>
      <c r="T35" s="193">
        <v>0</v>
      </c>
      <c r="U35" s="78">
        <f t="shared" si="25"/>
        <v>0</v>
      </c>
      <c r="V35" s="193">
        <v>0</v>
      </c>
      <c r="W35" s="78">
        <f t="shared" si="19"/>
        <v>0</v>
      </c>
      <c r="X35" s="193">
        <v>0</v>
      </c>
      <c r="Y35" s="78">
        <f t="shared" si="26"/>
        <v>0</v>
      </c>
      <c r="Z35" s="193">
        <v>0</v>
      </c>
      <c r="AA35" s="78">
        <f t="shared" si="27"/>
        <v>0</v>
      </c>
      <c r="AC35" s="44">
        <f t="shared" si="8"/>
        <v>0</v>
      </c>
      <c r="AD35" s="45">
        <f t="shared" si="9"/>
        <v>0</v>
      </c>
      <c r="AE35" s="47">
        <f t="shared" si="10"/>
        <v>0</v>
      </c>
    </row>
    <row r="36" spans="1:31" x14ac:dyDescent="0.25">
      <c r="A36" s="185"/>
      <c r="B36" s="185"/>
      <c r="C36" s="185"/>
      <c r="D36" s="188"/>
      <c r="E36" s="195"/>
      <c r="F36" s="193">
        <v>0</v>
      </c>
      <c r="G36" s="78">
        <f t="shared" si="17"/>
        <v>0</v>
      </c>
      <c r="H36" s="193">
        <v>0</v>
      </c>
      <c r="I36" s="78">
        <f t="shared" si="18"/>
        <v>0</v>
      </c>
      <c r="J36" s="193">
        <v>0</v>
      </c>
      <c r="K36" s="78">
        <f t="shared" si="20"/>
        <v>0</v>
      </c>
      <c r="L36" s="193">
        <v>0</v>
      </c>
      <c r="M36" s="78">
        <f t="shared" si="21"/>
        <v>0</v>
      </c>
      <c r="N36" s="193">
        <v>0</v>
      </c>
      <c r="O36" s="78">
        <f t="shared" si="22"/>
        <v>0</v>
      </c>
      <c r="P36" s="193">
        <v>0</v>
      </c>
      <c r="Q36" s="78">
        <f t="shared" si="23"/>
        <v>0</v>
      </c>
      <c r="R36" s="193">
        <v>0</v>
      </c>
      <c r="S36" s="78">
        <f t="shared" si="24"/>
        <v>0</v>
      </c>
      <c r="T36" s="193">
        <v>0</v>
      </c>
      <c r="U36" s="78">
        <f t="shared" si="25"/>
        <v>0</v>
      </c>
      <c r="V36" s="193">
        <v>0</v>
      </c>
      <c r="W36" s="78">
        <f t="shared" si="19"/>
        <v>0</v>
      </c>
      <c r="X36" s="193">
        <v>0</v>
      </c>
      <c r="Y36" s="78">
        <f t="shared" si="26"/>
        <v>0</v>
      </c>
      <c r="Z36" s="193">
        <v>0</v>
      </c>
      <c r="AA36" s="78">
        <f t="shared" si="27"/>
        <v>0</v>
      </c>
      <c r="AC36" s="44">
        <f t="shared" si="8"/>
        <v>0</v>
      </c>
      <c r="AD36" s="45">
        <f t="shared" si="9"/>
        <v>0</v>
      </c>
      <c r="AE36" s="47">
        <f t="shared" si="10"/>
        <v>0</v>
      </c>
    </row>
    <row r="37" spans="1:31" x14ac:dyDescent="0.25">
      <c r="A37" s="185"/>
      <c r="B37" s="185"/>
      <c r="C37" s="185"/>
      <c r="D37" s="188"/>
      <c r="E37" s="195"/>
      <c r="F37" s="193">
        <v>0</v>
      </c>
      <c r="G37" s="78">
        <f t="shared" si="17"/>
        <v>0</v>
      </c>
      <c r="H37" s="193">
        <v>0</v>
      </c>
      <c r="I37" s="78">
        <f t="shared" si="18"/>
        <v>0</v>
      </c>
      <c r="J37" s="193">
        <v>0</v>
      </c>
      <c r="K37" s="78">
        <f t="shared" si="20"/>
        <v>0</v>
      </c>
      <c r="L37" s="193">
        <v>0</v>
      </c>
      <c r="M37" s="78">
        <f t="shared" si="21"/>
        <v>0</v>
      </c>
      <c r="N37" s="193">
        <v>0</v>
      </c>
      <c r="O37" s="78">
        <f t="shared" si="22"/>
        <v>0</v>
      </c>
      <c r="P37" s="193">
        <v>0</v>
      </c>
      <c r="Q37" s="78">
        <f t="shared" si="23"/>
        <v>0</v>
      </c>
      <c r="R37" s="193">
        <v>0</v>
      </c>
      <c r="S37" s="78">
        <f t="shared" si="24"/>
        <v>0</v>
      </c>
      <c r="T37" s="193">
        <v>0</v>
      </c>
      <c r="U37" s="78">
        <f t="shared" si="25"/>
        <v>0</v>
      </c>
      <c r="V37" s="193">
        <v>0</v>
      </c>
      <c r="W37" s="78">
        <f t="shared" si="19"/>
        <v>0</v>
      </c>
      <c r="X37" s="193">
        <v>0</v>
      </c>
      <c r="Y37" s="78">
        <f t="shared" si="26"/>
        <v>0</v>
      </c>
      <c r="Z37" s="193">
        <v>0</v>
      </c>
      <c r="AA37" s="78">
        <f t="shared" si="27"/>
        <v>0</v>
      </c>
      <c r="AC37" s="44">
        <f t="shared" si="8"/>
        <v>0</v>
      </c>
      <c r="AD37" s="45">
        <f t="shared" si="9"/>
        <v>0</v>
      </c>
      <c r="AE37" s="47">
        <f t="shared" si="10"/>
        <v>0</v>
      </c>
    </row>
    <row r="38" spans="1:31" x14ac:dyDescent="0.25">
      <c r="A38" s="185"/>
      <c r="B38" s="185"/>
      <c r="C38" s="185"/>
      <c r="D38" s="188"/>
      <c r="E38" s="195"/>
      <c r="F38" s="193">
        <v>0</v>
      </c>
      <c r="G38" s="78">
        <f t="shared" si="17"/>
        <v>0</v>
      </c>
      <c r="H38" s="193">
        <v>0</v>
      </c>
      <c r="I38" s="78">
        <f t="shared" si="18"/>
        <v>0</v>
      </c>
      <c r="J38" s="193">
        <v>0</v>
      </c>
      <c r="K38" s="78">
        <f t="shared" si="20"/>
        <v>0</v>
      </c>
      <c r="L38" s="193">
        <v>0</v>
      </c>
      <c r="M38" s="78">
        <f t="shared" si="21"/>
        <v>0</v>
      </c>
      <c r="N38" s="193">
        <v>0</v>
      </c>
      <c r="O38" s="78">
        <f t="shared" si="22"/>
        <v>0</v>
      </c>
      <c r="P38" s="193">
        <v>0</v>
      </c>
      <c r="Q38" s="78">
        <f t="shared" si="23"/>
        <v>0</v>
      </c>
      <c r="R38" s="193">
        <v>0</v>
      </c>
      <c r="S38" s="78">
        <f t="shared" si="24"/>
        <v>0</v>
      </c>
      <c r="T38" s="193">
        <v>0</v>
      </c>
      <c r="U38" s="78">
        <f t="shared" si="25"/>
        <v>0</v>
      </c>
      <c r="V38" s="193">
        <v>0</v>
      </c>
      <c r="W38" s="78">
        <f t="shared" si="19"/>
        <v>0</v>
      </c>
      <c r="X38" s="193">
        <v>0</v>
      </c>
      <c r="Y38" s="78">
        <f t="shared" si="26"/>
        <v>0</v>
      </c>
      <c r="Z38" s="193">
        <v>0</v>
      </c>
      <c r="AA38" s="78">
        <f t="shared" si="27"/>
        <v>0</v>
      </c>
      <c r="AC38" s="44">
        <f t="shared" si="8"/>
        <v>0</v>
      </c>
      <c r="AD38" s="45">
        <f t="shared" si="9"/>
        <v>0</v>
      </c>
      <c r="AE38" s="47">
        <f t="shared" si="10"/>
        <v>0</v>
      </c>
    </row>
    <row r="39" spans="1:31" x14ac:dyDescent="0.25">
      <c r="A39" s="185"/>
      <c r="B39" s="185"/>
      <c r="C39" s="185"/>
      <c r="D39" s="188"/>
      <c r="E39" s="195"/>
      <c r="F39" s="193">
        <v>0</v>
      </c>
      <c r="G39" s="78">
        <f t="shared" si="17"/>
        <v>0</v>
      </c>
      <c r="H39" s="193">
        <v>0</v>
      </c>
      <c r="I39" s="78">
        <f t="shared" si="18"/>
        <v>0</v>
      </c>
      <c r="J39" s="193">
        <v>0</v>
      </c>
      <c r="K39" s="78">
        <f t="shared" si="20"/>
        <v>0</v>
      </c>
      <c r="L39" s="193">
        <v>0</v>
      </c>
      <c r="M39" s="78">
        <f t="shared" si="21"/>
        <v>0</v>
      </c>
      <c r="N39" s="193">
        <v>0</v>
      </c>
      <c r="O39" s="78">
        <f t="shared" si="22"/>
        <v>0</v>
      </c>
      <c r="P39" s="193">
        <v>0</v>
      </c>
      <c r="Q39" s="78">
        <f t="shared" si="23"/>
        <v>0</v>
      </c>
      <c r="R39" s="193">
        <v>0</v>
      </c>
      <c r="S39" s="78">
        <f t="shared" si="24"/>
        <v>0</v>
      </c>
      <c r="T39" s="193">
        <v>0</v>
      </c>
      <c r="U39" s="78">
        <f t="shared" si="25"/>
        <v>0</v>
      </c>
      <c r="V39" s="193">
        <v>0</v>
      </c>
      <c r="W39" s="78">
        <f t="shared" si="19"/>
        <v>0</v>
      </c>
      <c r="X39" s="193">
        <v>0</v>
      </c>
      <c r="Y39" s="78">
        <f t="shared" si="26"/>
        <v>0</v>
      </c>
      <c r="Z39" s="193">
        <v>0</v>
      </c>
      <c r="AA39" s="78">
        <f t="shared" si="27"/>
        <v>0</v>
      </c>
      <c r="AC39" s="44">
        <f t="shared" si="8"/>
        <v>0</v>
      </c>
      <c r="AD39" s="45">
        <f t="shared" si="9"/>
        <v>0</v>
      </c>
      <c r="AE39" s="47">
        <f t="shared" si="10"/>
        <v>0</v>
      </c>
    </row>
    <row r="40" spans="1:31" x14ac:dyDescent="0.25">
      <c r="A40" s="185"/>
      <c r="B40" s="185"/>
      <c r="C40" s="185"/>
      <c r="D40" s="188"/>
      <c r="E40" s="195"/>
      <c r="F40" s="193">
        <v>0</v>
      </c>
      <c r="G40" s="78">
        <f t="shared" si="17"/>
        <v>0</v>
      </c>
      <c r="H40" s="193">
        <v>0</v>
      </c>
      <c r="I40" s="78">
        <f t="shared" si="18"/>
        <v>0</v>
      </c>
      <c r="J40" s="193">
        <v>0</v>
      </c>
      <c r="K40" s="78">
        <f>$D40*J40</f>
        <v>0</v>
      </c>
      <c r="L40" s="193">
        <v>0</v>
      </c>
      <c r="M40" s="78">
        <f>$D40*L40</f>
        <v>0</v>
      </c>
      <c r="N40" s="193">
        <v>0</v>
      </c>
      <c r="O40" s="78">
        <f>$D40*N40</f>
        <v>0</v>
      </c>
      <c r="P40" s="193">
        <v>0</v>
      </c>
      <c r="Q40" s="78">
        <f>$D40*P40</f>
        <v>0</v>
      </c>
      <c r="R40" s="193">
        <v>0</v>
      </c>
      <c r="S40" s="78">
        <f>$D40*R40</f>
        <v>0</v>
      </c>
      <c r="T40" s="193">
        <v>0</v>
      </c>
      <c r="U40" s="78">
        <f>$D40*T40</f>
        <v>0</v>
      </c>
      <c r="V40" s="193">
        <v>0</v>
      </c>
      <c r="W40" s="78">
        <f t="shared" si="19"/>
        <v>0</v>
      </c>
      <c r="X40" s="193">
        <v>0</v>
      </c>
      <c r="Y40" s="78">
        <f>$D40*X40</f>
        <v>0</v>
      </c>
      <c r="Z40" s="193">
        <v>0</v>
      </c>
      <c r="AA40" s="78">
        <f>$D40*Z40</f>
        <v>0</v>
      </c>
      <c r="AC40" s="44">
        <f t="shared" si="8"/>
        <v>0</v>
      </c>
      <c r="AD40" s="45">
        <f t="shared" si="9"/>
        <v>0</v>
      </c>
      <c r="AE40" s="47">
        <f t="shared" si="10"/>
        <v>0</v>
      </c>
    </row>
    <row r="41" spans="1:31" ht="15.75" thickBot="1" x14ac:dyDescent="0.3">
      <c r="D41" s="27"/>
      <c r="E41" s="149"/>
    </row>
    <row r="42" spans="1:31" ht="15.75" thickBot="1" x14ac:dyDescent="0.3">
      <c r="C42" s="85" t="s">
        <v>1</v>
      </c>
      <c r="D42" s="86">
        <f>SUM(D10:D41)</f>
        <v>0</v>
      </c>
      <c r="E42" s="148"/>
      <c r="F42" s="78"/>
      <c r="G42" s="78">
        <f>SUM(G10:G40)</f>
        <v>0</v>
      </c>
      <c r="H42" s="78"/>
      <c r="I42" s="78">
        <f>SUM(I10:I40)</f>
        <v>0</v>
      </c>
      <c r="J42" s="78"/>
      <c r="K42" s="78">
        <f>SUM(K10:K40)</f>
        <v>0</v>
      </c>
      <c r="L42" s="78"/>
      <c r="M42" s="78">
        <f>SUM(M10:M40)</f>
        <v>0</v>
      </c>
      <c r="N42" s="78"/>
      <c r="O42" s="78">
        <f>SUM(O10:O40)</f>
        <v>0</v>
      </c>
      <c r="P42" s="78"/>
      <c r="Q42" s="78">
        <f>SUM(Q10:Q40)</f>
        <v>0</v>
      </c>
      <c r="R42" s="78"/>
      <c r="S42" s="78">
        <f>SUM(S10:S40)</f>
        <v>0</v>
      </c>
      <c r="T42" s="78"/>
      <c r="U42" s="78">
        <f>SUM(U10:U40)</f>
        <v>0</v>
      </c>
      <c r="V42" s="78"/>
      <c r="W42" s="78">
        <f>SUM(W10:W40)</f>
        <v>0</v>
      </c>
      <c r="X42" s="78"/>
      <c r="Y42" s="78">
        <f>SUM(Y10:Y40)</f>
        <v>0</v>
      </c>
      <c r="Z42" s="78"/>
      <c r="AA42" s="78">
        <f>SUM(AA10:AA40)</f>
        <v>0</v>
      </c>
      <c r="AD42" s="45">
        <f>SUMIF($9:$9,"Amount",42:42)</f>
        <v>0</v>
      </c>
      <c r="AE42" s="47">
        <f>AD42-D42</f>
        <v>0</v>
      </c>
    </row>
    <row r="43" spans="1:31" x14ac:dyDescent="0.25">
      <c r="D43" s="27"/>
      <c r="E43" s="149"/>
    </row>
    <row r="44" spans="1:31" x14ac:dyDescent="0.25">
      <c r="G44" s="50"/>
      <c r="H44" s="50"/>
      <c r="I44" s="50"/>
      <c r="V44" s="50"/>
      <c r="W44" s="50"/>
    </row>
    <row r="45" spans="1:31" x14ac:dyDescent="0.25">
      <c r="G45" s="50"/>
      <c r="H45" s="50"/>
      <c r="I45" s="50"/>
      <c r="V45" s="50"/>
      <c r="W45" s="50"/>
    </row>
    <row r="46" spans="1:31" x14ac:dyDescent="0.25">
      <c r="G46" s="50"/>
      <c r="H46" s="50"/>
      <c r="I46" s="50"/>
      <c r="V46" s="50"/>
      <c r="W46" s="50"/>
    </row>
    <row r="47" spans="1:31" x14ac:dyDescent="0.25">
      <c r="G47" s="50"/>
      <c r="H47" s="50"/>
      <c r="I47" s="50"/>
      <c r="V47" s="50"/>
      <c r="W47" s="50"/>
    </row>
    <row r="48" spans="1:31" x14ac:dyDescent="0.25">
      <c r="G48" s="50"/>
      <c r="H48" s="50"/>
      <c r="I48" s="50"/>
      <c r="V48" s="50"/>
      <c r="W48" s="50"/>
    </row>
    <row r="49" spans="7:23" x14ac:dyDescent="0.25">
      <c r="G49" s="50"/>
      <c r="H49" s="50"/>
      <c r="I49" s="50"/>
      <c r="V49" s="50"/>
      <c r="W49" s="50"/>
    </row>
    <row r="50" spans="7:23" x14ac:dyDescent="0.25">
      <c r="G50" s="50"/>
      <c r="H50" s="50"/>
      <c r="I50" s="50"/>
      <c r="V50" s="50"/>
      <c r="W50" s="50"/>
    </row>
  </sheetData>
  <sheetProtection sheet="1" objects="1" scenarios="1"/>
  <mergeCells count="27">
    <mergeCell ref="F7:G7"/>
    <mergeCell ref="V7:W7"/>
    <mergeCell ref="A5:D5"/>
    <mergeCell ref="A6:D6"/>
    <mergeCell ref="F8:G8"/>
    <mergeCell ref="N7:O7"/>
    <mergeCell ref="P7:Q7"/>
    <mergeCell ref="R7:S7"/>
    <mergeCell ref="T7:U7"/>
    <mergeCell ref="J7:K7"/>
    <mergeCell ref="L7:M7"/>
    <mergeCell ref="AE7:AE9"/>
    <mergeCell ref="AD7:AD9"/>
    <mergeCell ref="AC7:AC9"/>
    <mergeCell ref="Z8:AA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H7:I7"/>
    <mergeCell ref="X7:Y7"/>
    <mergeCell ref="Z7:AA7"/>
  </mergeCells>
  <phoneticPr fontId="0" type="noConversion"/>
  <pageMargins left="0.5" right="0.5" top="0.5" bottom="0.5" header="0.5" footer="0.5"/>
  <pageSetup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37"/>
  <sheetViews>
    <sheetView zoomScaleNormal="100" workbookViewId="0">
      <pane xSplit="2" ySplit="9" topLeftCell="D10" activePane="bottomRight" state="frozen"/>
      <selection sqref="A1:IV65536"/>
      <selection pane="topRight" sqref="A1:IV65536"/>
      <selection pane="bottomLeft" sqref="A1:IV65536"/>
      <selection pane="bottomRight" activeCell="A10" sqref="A10"/>
    </sheetView>
  </sheetViews>
  <sheetFormatPr defaultColWidth="8.85546875" defaultRowHeight="15" x14ac:dyDescent="0.25"/>
  <cols>
    <col min="1" max="1" width="30.140625" style="26" customWidth="1"/>
    <col min="2" max="2" width="9" style="26" customWidth="1"/>
    <col min="3" max="3" width="19.5703125" style="26" bestFit="1" customWidth="1"/>
    <col min="4" max="4" width="30.28515625" style="26" bestFit="1" customWidth="1"/>
    <col min="5" max="5" width="10.7109375" style="51" bestFit="1" customWidth="1"/>
    <col min="6" max="7" width="12.5703125" style="51" customWidth="1"/>
    <col min="8" max="8" width="11.85546875" style="26" customWidth="1"/>
    <col min="9" max="10" width="12.5703125" style="26" customWidth="1"/>
    <col min="11" max="11" width="7.5703125" style="26" customWidth="1"/>
    <col min="12" max="13" width="12.5703125" style="26" customWidth="1"/>
    <col min="14" max="14" width="10.7109375" style="26" customWidth="1"/>
    <col min="15" max="15" width="17.7109375" style="26" bestFit="1" customWidth="1"/>
    <col min="16" max="16" width="5.5703125" style="26" customWidth="1"/>
    <col min="17" max="17" width="12.42578125" style="26" customWidth="1"/>
    <col min="18" max="18" width="5.5703125" style="26" customWidth="1"/>
    <col min="19" max="19" width="9.7109375" style="26" customWidth="1"/>
    <col min="20" max="20" width="5.5703125" style="26" customWidth="1"/>
    <col min="21" max="21" width="9.7109375" style="26" customWidth="1"/>
    <col min="22" max="22" width="5.5703125" style="26" customWidth="1"/>
    <col min="23" max="23" width="9.7109375" style="26" customWidth="1"/>
    <col min="24" max="24" width="5.5703125" style="26" customWidth="1"/>
    <col min="25" max="25" width="9.7109375" style="26" customWidth="1"/>
    <col min="26" max="26" width="5.5703125" style="26" customWidth="1"/>
    <col min="27" max="27" width="9.7109375" style="26" customWidth="1"/>
    <col min="28" max="28" width="5.5703125" style="26" customWidth="1"/>
    <col min="29" max="29" width="9.7109375" style="26" customWidth="1"/>
    <col min="30" max="30" width="5.5703125" style="26" customWidth="1"/>
    <col min="31" max="31" width="9.7109375" style="26" customWidth="1"/>
    <col min="32" max="32" width="5.5703125" style="26" customWidth="1"/>
    <col min="33" max="33" width="9.7109375" style="26" customWidth="1"/>
    <col min="34" max="34" width="5.5703125" style="26" customWidth="1"/>
    <col min="35" max="35" width="9.7109375" style="26" customWidth="1"/>
    <col min="36" max="36" width="5.5703125" style="26" customWidth="1"/>
    <col min="37" max="38" width="9.7109375" style="26" customWidth="1"/>
    <col min="39" max="40" width="14.28515625" style="26" customWidth="1"/>
    <col min="41" max="41" width="11.5703125" style="26" customWidth="1"/>
    <col min="42" max="16384" width="8.85546875" style="26"/>
  </cols>
  <sheetData>
    <row r="1" spans="1:41" x14ac:dyDescent="0.25">
      <c r="A1" s="25" t="s">
        <v>1023</v>
      </c>
      <c r="K1" s="254" t="str">
        <f>IF(OR('Service Center Information'!B12=0,'Service Center Information'!B13=0),"ERROR!!! Must Complete Service Center Information tab Rate Begin and End Dates Cells B12 and B13. The formulas on this page will not work until those fields are populated accurately.","")</f>
        <v>ERROR!!! Must Complete Service Center Information tab Rate Begin and End Dates Cells B12 and B13. The formulas on this page will not work until those fields are populated accurately.</v>
      </c>
      <c r="L1" s="254"/>
      <c r="M1" s="254"/>
      <c r="N1" s="254"/>
      <c r="P1" s="25" t="s">
        <v>1021</v>
      </c>
    </row>
    <row r="2" spans="1:41" x14ac:dyDescent="0.25">
      <c r="A2" s="26" t="s">
        <v>1098</v>
      </c>
      <c r="K2" s="254"/>
      <c r="L2" s="254"/>
      <c r="M2" s="254"/>
      <c r="N2" s="254"/>
      <c r="O2" s="64"/>
      <c r="P2" s="26" t="s">
        <v>1022</v>
      </c>
    </row>
    <row r="3" spans="1:41" x14ac:dyDescent="0.25">
      <c r="A3" s="26" t="s">
        <v>1100</v>
      </c>
      <c r="K3" s="254"/>
      <c r="L3" s="254"/>
      <c r="M3" s="254"/>
      <c r="N3" s="254"/>
      <c r="O3" s="64"/>
    </row>
    <row r="4" spans="1:41" x14ac:dyDescent="0.25">
      <c r="A4" s="26" t="s">
        <v>1101</v>
      </c>
      <c r="K4" s="254"/>
      <c r="L4" s="254"/>
      <c r="M4" s="254"/>
      <c r="N4" s="254"/>
      <c r="O4" s="64"/>
    </row>
    <row r="5" spans="1:41" x14ac:dyDescent="0.25">
      <c r="A5" s="230" t="s">
        <v>1109</v>
      </c>
      <c r="B5" s="230"/>
      <c r="C5" s="230"/>
      <c r="D5" s="230"/>
      <c r="E5" s="26"/>
      <c r="F5" s="26"/>
      <c r="G5" s="26"/>
    </row>
    <row r="6" spans="1:41" x14ac:dyDescent="0.25">
      <c r="A6" s="231" t="s">
        <v>1111</v>
      </c>
      <c r="B6" s="231"/>
      <c r="C6" s="231"/>
      <c r="D6" s="231"/>
      <c r="E6" s="26"/>
      <c r="F6" s="26"/>
      <c r="G6" s="26"/>
    </row>
    <row r="7" spans="1:41" ht="15" customHeight="1" x14ac:dyDescent="0.25">
      <c r="P7" s="236" t="s">
        <v>347</v>
      </c>
      <c r="Q7" s="236"/>
      <c r="R7" s="236" t="str">
        <f>'Product List'!A13</f>
        <v>Rate 1</v>
      </c>
      <c r="S7" s="236"/>
      <c r="T7" s="236" t="str">
        <f>'Product List'!A14</f>
        <v>Rate 2</v>
      </c>
      <c r="U7" s="236"/>
      <c r="V7" s="236" t="str">
        <f>'Product List'!A15</f>
        <v>Rate 3</v>
      </c>
      <c r="W7" s="236"/>
      <c r="X7" s="236" t="str">
        <f>'Product List'!A16</f>
        <v>Rate 4</v>
      </c>
      <c r="Y7" s="236"/>
      <c r="Z7" s="236" t="str">
        <f>'Product List'!A17</f>
        <v>Rate 5</v>
      </c>
      <c r="AA7" s="236"/>
      <c r="AB7" s="236" t="str">
        <f>'Product List'!A18</f>
        <v>Rate 6</v>
      </c>
      <c r="AC7" s="236"/>
      <c r="AD7" s="236" t="str">
        <f>'Product List'!A19</f>
        <v>Rate 7</v>
      </c>
      <c r="AE7" s="236"/>
      <c r="AF7" s="236" t="str">
        <f>'Product List'!A20</f>
        <v>Rate 8</v>
      </c>
      <c r="AG7" s="236"/>
      <c r="AH7" s="236" t="str">
        <f>'Product List'!A21</f>
        <v>Rate 9</v>
      </c>
      <c r="AI7" s="236"/>
      <c r="AJ7" s="236" t="str">
        <f>'Product List'!A22</f>
        <v>Rate 10</v>
      </c>
      <c r="AK7" s="236"/>
    </row>
    <row r="8" spans="1:41" ht="15.75" thickBot="1" x14ac:dyDescent="0.3">
      <c r="A8" s="25" t="s">
        <v>11</v>
      </c>
      <c r="C8" s="25"/>
      <c r="D8" s="25"/>
      <c r="P8" s="236" t="s">
        <v>347</v>
      </c>
      <c r="Q8" s="236"/>
      <c r="R8" s="236">
        <f>'Product List'!B13</f>
        <v>0</v>
      </c>
      <c r="S8" s="236"/>
      <c r="T8" s="236">
        <f>'Product List'!B14</f>
        <v>0</v>
      </c>
      <c r="U8" s="236"/>
      <c r="V8" s="236">
        <f>'Product List'!B15</f>
        <v>0</v>
      </c>
      <c r="W8" s="236"/>
      <c r="X8" s="236">
        <f>'Product List'!B16</f>
        <v>0</v>
      </c>
      <c r="Y8" s="236"/>
      <c r="Z8" s="236">
        <f>'Product List'!B17</f>
        <v>0</v>
      </c>
      <c r="AA8" s="236"/>
      <c r="AB8" s="236">
        <f>'Product List'!B18</f>
        <v>0</v>
      </c>
      <c r="AC8" s="236"/>
      <c r="AD8" s="236">
        <f>'Product List'!B19</f>
        <v>0</v>
      </c>
      <c r="AE8" s="236"/>
      <c r="AF8" s="236">
        <f>'Product List'!B20</f>
        <v>0</v>
      </c>
      <c r="AG8" s="236"/>
      <c r="AH8" s="236">
        <f>'Product List'!B21</f>
        <v>0</v>
      </c>
      <c r="AI8" s="236"/>
      <c r="AJ8" s="236">
        <f>'Product List'!B22</f>
        <v>0</v>
      </c>
      <c r="AK8" s="236"/>
    </row>
    <row r="9" spans="1:41" ht="60" x14ac:dyDescent="0.25">
      <c r="A9" s="56" t="s">
        <v>13</v>
      </c>
      <c r="B9" s="113" t="s">
        <v>1038</v>
      </c>
      <c r="C9" s="113" t="s">
        <v>1046</v>
      </c>
      <c r="D9" s="127" t="s">
        <v>1045</v>
      </c>
      <c r="E9" s="128" t="s">
        <v>1024</v>
      </c>
      <c r="F9" s="128" t="s">
        <v>6</v>
      </c>
      <c r="G9" s="128" t="s">
        <v>7</v>
      </c>
      <c r="H9" s="129" t="s">
        <v>12</v>
      </c>
      <c r="I9" s="113" t="s">
        <v>0</v>
      </c>
      <c r="J9" s="113" t="s">
        <v>1049</v>
      </c>
      <c r="K9" s="170" t="s">
        <v>1040</v>
      </c>
      <c r="L9" s="170" t="s">
        <v>1041</v>
      </c>
      <c r="M9" s="170" t="s">
        <v>1042</v>
      </c>
      <c r="N9" s="206" t="s">
        <v>20</v>
      </c>
      <c r="O9" s="150" t="s">
        <v>1107</v>
      </c>
      <c r="P9" s="208" t="s">
        <v>38</v>
      </c>
      <c r="Q9" s="155" t="s">
        <v>19</v>
      </c>
      <c r="R9" s="87" t="s">
        <v>38</v>
      </c>
      <c r="S9" s="155" t="s">
        <v>19</v>
      </c>
      <c r="T9" s="87" t="s">
        <v>38</v>
      </c>
      <c r="U9" s="155" t="s">
        <v>19</v>
      </c>
      <c r="V9" s="87" t="s">
        <v>38</v>
      </c>
      <c r="W9" s="155" t="s">
        <v>19</v>
      </c>
      <c r="X9" s="87" t="s">
        <v>38</v>
      </c>
      <c r="Y9" s="155" t="s">
        <v>19</v>
      </c>
      <c r="Z9" s="87" t="s">
        <v>38</v>
      </c>
      <c r="AA9" s="155" t="s">
        <v>19</v>
      </c>
      <c r="AB9" s="87" t="s">
        <v>38</v>
      </c>
      <c r="AC9" s="155" t="s">
        <v>19</v>
      </c>
      <c r="AD9" s="87" t="s">
        <v>38</v>
      </c>
      <c r="AE9" s="155" t="s">
        <v>19</v>
      </c>
      <c r="AF9" s="87" t="s">
        <v>38</v>
      </c>
      <c r="AG9" s="155" t="s">
        <v>19</v>
      </c>
      <c r="AH9" s="87" t="s">
        <v>38</v>
      </c>
      <c r="AI9" s="155" t="s">
        <v>19</v>
      </c>
      <c r="AJ9" s="87" t="s">
        <v>38</v>
      </c>
      <c r="AK9" s="155" t="s">
        <v>19</v>
      </c>
      <c r="AM9" s="138" t="s">
        <v>1052</v>
      </c>
      <c r="AN9" s="139" t="s">
        <v>1016</v>
      </c>
      <c r="AO9" s="140" t="s">
        <v>1051</v>
      </c>
    </row>
    <row r="10" spans="1:41" x14ac:dyDescent="0.25">
      <c r="A10" s="185"/>
      <c r="B10" s="172"/>
      <c r="C10" s="172"/>
      <c r="D10" s="202"/>
      <c r="E10" s="203"/>
      <c r="F10" s="203"/>
      <c r="G10" s="203"/>
      <c r="H10" s="204">
        <v>0</v>
      </c>
      <c r="I10" s="205">
        <v>0</v>
      </c>
      <c r="J10" s="205" t="s">
        <v>1048</v>
      </c>
      <c r="K10" s="90" t="str">
        <f>IF(OR('Service Center Information'!$B$12=0,'Service Center Information'!$B$13=0),"ERROR",IF(G10&lt;'Service Center Information'!$B$12,"Yes","No"))</f>
        <v>ERROR</v>
      </c>
      <c r="L10" s="89">
        <f>ROUND(IF(K10="ERROR",0,IF(K10="YES",0,IF(((G10-'Service Center Information'!$B$12)/365*12)&gt;12,12,(G10-'Service Center Information'!$B$12)/365*12))),0)</f>
        <v>0</v>
      </c>
      <c r="M10" s="91">
        <f>IF(K10="Yes",0,IF(H10&lt;&gt;0,I10/H10,0))</f>
        <v>0</v>
      </c>
      <c r="N10" s="91">
        <f>IF(J10="YES",0,IFERROR(M10/12*L10,0))</f>
        <v>0</v>
      </c>
      <c r="O10" s="209"/>
      <c r="P10" s="193">
        <v>0</v>
      </c>
      <c r="Q10" s="207">
        <f>$N10*P10</f>
        <v>0</v>
      </c>
      <c r="R10" s="196">
        <v>0</v>
      </c>
      <c r="S10" s="30">
        <f>$N10*R10</f>
        <v>0</v>
      </c>
      <c r="T10" s="196">
        <v>0</v>
      </c>
      <c r="U10" s="30">
        <f>$N10*T10</f>
        <v>0</v>
      </c>
      <c r="V10" s="196">
        <v>0</v>
      </c>
      <c r="W10" s="30">
        <f>$N10*V10</f>
        <v>0</v>
      </c>
      <c r="X10" s="196">
        <v>0</v>
      </c>
      <c r="Y10" s="30">
        <f>$N10*X10</f>
        <v>0</v>
      </c>
      <c r="Z10" s="196">
        <v>0</v>
      </c>
      <c r="AA10" s="30">
        <f>$N10*Z10</f>
        <v>0</v>
      </c>
      <c r="AB10" s="196">
        <v>0</v>
      </c>
      <c r="AC10" s="30">
        <f>$N10*AB10</f>
        <v>0</v>
      </c>
      <c r="AD10" s="196">
        <v>0</v>
      </c>
      <c r="AE10" s="30">
        <f>$N10*AD10</f>
        <v>0</v>
      </c>
      <c r="AF10" s="196">
        <v>0</v>
      </c>
      <c r="AG10" s="30">
        <f>$N10*AF10</f>
        <v>0</v>
      </c>
      <c r="AH10" s="196">
        <v>0</v>
      </c>
      <c r="AI10" s="30">
        <f>$N10*AH10</f>
        <v>0</v>
      </c>
      <c r="AJ10" s="196">
        <v>0</v>
      </c>
      <c r="AK10" s="30">
        <f>$N10*AJ10</f>
        <v>0</v>
      </c>
      <c r="AM10" s="142">
        <f t="shared" ref="AM10:AM40" si="0">SUMIF($9:$9,"%",10:10)</f>
        <v>0</v>
      </c>
      <c r="AN10" s="45">
        <f t="shared" ref="AN10:AN40" si="1">SUMIF($9:$9,"Amount",10:10)</f>
        <v>0</v>
      </c>
      <c r="AO10" s="143">
        <f t="shared" ref="AO10:AO40" si="2">AN10-N10</f>
        <v>0</v>
      </c>
    </row>
    <row r="11" spans="1:41" x14ac:dyDescent="0.25">
      <c r="A11" s="185"/>
      <c r="B11" s="172"/>
      <c r="C11" s="172"/>
      <c r="D11" s="202"/>
      <c r="E11" s="203"/>
      <c r="F11" s="203"/>
      <c r="G11" s="203"/>
      <c r="H11" s="204">
        <v>0</v>
      </c>
      <c r="I11" s="205">
        <v>0</v>
      </c>
      <c r="J11" s="205" t="s">
        <v>1048</v>
      </c>
      <c r="K11" s="90" t="str">
        <f>IF(OR('Service Center Information'!$B$12=0,'Service Center Information'!$B$13=0),"ERROR",IF(G11&lt;'Service Center Information'!$B$12,"Yes","No"))</f>
        <v>ERROR</v>
      </c>
      <c r="L11" s="89">
        <f>ROUND(IF(K11="ERROR",0,IF(K11="YES",0,IF(((G11-'Service Center Information'!$B$12)/365*12)&gt;12,12,(G11-'Service Center Information'!$B$12)/365*12))),0)</f>
        <v>0</v>
      </c>
      <c r="M11" s="91">
        <f t="shared" ref="M11:M40" si="3">IF(K11="Yes",0,IF(H11&lt;&gt;0,I11/H11,0))</f>
        <v>0</v>
      </c>
      <c r="N11" s="91">
        <f t="shared" ref="N11:N40" si="4">IF(J11="YES",0,IFERROR(M11/12*L11,0))</f>
        <v>0</v>
      </c>
      <c r="O11" s="209"/>
      <c r="P11" s="193">
        <v>0</v>
      </c>
      <c r="Q11" s="207">
        <f>$N11*P11</f>
        <v>0</v>
      </c>
      <c r="R11" s="196">
        <v>0</v>
      </c>
      <c r="S11" s="30">
        <f>$N11*R11</f>
        <v>0</v>
      </c>
      <c r="T11" s="196">
        <v>0</v>
      </c>
      <c r="U11" s="30">
        <f>$N11*T11</f>
        <v>0</v>
      </c>
      <c r="V11" s="196">
        <v>0</v>
      </c>
      <c r="W11" s="30">
        <f>$N11*V11</f>
        <v>0</v>
      </c>
      <c r="X11" s="196">
        <v>0</v>
      </c>
      <c r="Y11" s="30">
        <f>$N11*X11</f>
        <v>0</v>
      </c>
      <c r="Z11" s="196">
        <v>0</v>
      </c>
      <c r="AA11" s="30">
        <f>$N11*Z11</f>
        <v>0</v>
      </c>
      <c r="AB11" s="196">
        <v>0</v>
      </c>
      <c r="AC11" s="30">
        <f>$N11*AB11</f>
        <v>0</v>
      </c>
      <c r="AD11" s="196">
        <v>0</v>
      </c>
      <c r="AE11" s="30">
        <f>$N11*AD11</f>
        <v>0</v>
      </c>
      <c r="AF11" s="196">
        <v>0</v>
      </c>
      <c r="AG11" s="30">
        <f>$N11*AF11</f>
        <v>0</v>
      </c>
      <c r="AH11" s="196">
        <v>0</v>
      </c>
      <c r="AI11" s="30">
        <f>$N11*AH11</f>
        <v>0</v>
      </c>
      <c r="AJ11" s="196">
        <v>0</v>
      </c>
      <c r="AK11" s="30">
        <f>$N11*AJ11</f>
        <v>0</v>
      </c>
      <c r="AM11" s="142">
        <f t="shared" si="0"/>
        <v>0</v>
      </c>
      <c r="AN11" s="45">
        <f t="shared" si="1"/>
        <v>0</v>
      </c>
      <c r="AO11" s="143">
        <f t="shared" si="2"/>
        <v>0</v>
      </c>
    </row>
    <row r="12" spans="1:41" x14ac:dyDescent="0.25">
      <c r="A12" s="185"/>
      <c r="B12" s="172"/>
      <c r="C12" s="172"/>
      <c r="D12" s="202"/>
      <c r="E12" s="203"/>
      <c r="F12" s="203"/>
      <c r="G12" s="203"/>
      <c r="H12" s="204">
        <v>0</v>
      </c>
      <c r="I12" s="205">
        <v>0</v>
      </c>
      <c r="J12" s="205" t="s">
        <v>1048</v>
      </c>
      <c r="K12" s="90" t="str">
        <f>IF(OR('Service Center Information'!$B$12=0,'Service Center Information'!$B$13=0),"ERROR",IF(G12&lt;'Service Center Information'!$B$12,"Yes","No"))</f>
        <v>ERROR</v>
      </c>
      <c r="L12" s="89">
        <f>ROUND(IF(K12="ERROR",0,IF(K12="YES",0,IF(((G12-'Service Center Information'!$B$12)/365*12)&gt;12,12,(G12-'Service Center Information'!$B$12)/365*12))),0)</f>
        <v>0</v>
      </c>
      <c r="M12" s="91">
        <f t="shared" si="3"/>
        <v>0</v>
      </c>
      <c r="N12" s="91">
        <f t="shared" si="4"/>
        <v>0</v>
      </c>
      <c r="O12" s="209"/>
      <c r="P12" s="193">
        <v>0</v>
      </c>
      <c r="Q12" s="207">
        <f>$N12*P12</f>
        <v>0</v>
      </c>
      <c r="R12" s="196">
        <v>0</v>
      </c>
      <c r="S12" s="30">
        <f>$N12*R12</f>
        <v>0</v>
      </c>
      <c r="T12" s="196">
        <v>0</v>
      </c>
      <c r="U12" s="30">
        <f>$N12*T12</f>
        <v>0</v>
      </c>
      <c r="V12" s="196">
        <v>0</v>
      </c>
      <c r="W12" s="30">
        <f>$N12*V12</f>
        <v>0</v>
      </c>
      <c r="X12" s="196">
        <v>0</v>
      </c>
      <c r="Y12" s="30">
        <f>$N12*X12</f>
        <v>0</v>
      </c>
      <c r="Z12" s="196">
        <v>0</v>
      </c>
      <c r="AA12" s="30">
        <f>$N12*Z12</f>
        <v>0</v>
      </c>
      <c r="AB12" s="196">
        <v>0</v>
      </c>
      <c r="AC12" s="30">
        <f>$N12*AB12</f>
        <v>0</v>
      </c>
      <c r="AD12" s="196">
        <v>0</v>
      </c>
      <c r="AE12" s="30">
        <f>$N12*AD12</f>
        <v>0</v>
      </c>
      <c r="AF12" s="196">
        <v>0</v>
      </c>
      <c r="AG12" s="30">
        <f>$N12*AF12</f>
        <v>0</v>
      </c>
      <c r="AH12" s="196">
        <v>0</v>
      </c>
      <c r="AI12" s="30">
        <f>$N12*AH12</f>
        <v>0</v>
      </c>
      <c r="AJ12" s="196">
        <v>0</v>
      </c>
      <c r="AK12" s="30">
        <f>$N12*AJ12</f>
        <v>0</v>
      </c>
      <c r="AM12" s="142">
        <f t="shared" si="0"/>
        <v>0</v>
      </c>
      <c r="AN12" s="45">
        <f t="shared" si="1"/>
        <v>0</v>
      </c>
      <c r="AO12" s="143">
        <f t="shared" si="2"/>
        <v>0</v>
      </c>
    </row>
    <row r="13" spans="1:41" x14ac:dyDescent="0.25">
      <c r="A13" s="185"/>
      <c r="B13" s="172"/>
      <c r="C13" s="172"/>
      <c r="D13" s="202"/>
      <c r="E13" s="203"/>
      <c r="F13" s="203"/>
      <c r="G13" s="203"/>
      <c r="H13" s="204">
        <v>0</v>
      </c>
      <c r="I13" s="205">
        <v>0</v>
      </c>
      <c r="J13" s="205" t="s">
        <v>1048</v>
      </c>
      <c r="K13" s="90" t="str">
        <f>IF(OR('Service Center Information'!$B$12=0,'Service Center Information'!$B$13=0),"ERROR",IF(G13&lt;'Service Center Information'!$B$12,"Yes","No"))</f>
        <v>ERROR</v>
      </c>
      <c r="L13" s="89">
        <f>ROUND(IF(K13="ERROR",0,IF(K13="YES",0,IF(((G13-'Service Center Information'!$B$12)/365*12)&gt;12,12,(G13-'Service Center Information'!$B$12)/365*12))),0)</f>
        <v>0</v>
      </c>
      <c r="M13" s="91">
        <f t="shared" si="3"/>
        <v>0</v>
      </c>
      <c r="N13" s="91">
        <f t="shared" si="4"/>
        <v>0</v>
      </c>
      <c r="O13" s="209"/>
      <c r="P13" s="193">
        <v>0</v>
      </c>
      <c r="Q13" s="207">
        <f>$N13*P13</f>
        <v>0</v>
      </c>
      <c r="R13" s="196">
        <v>0</v>
      </c>
      <c r="S13" s="30">
        <f>$N13*R13</f>
        <v>0</v>
      </c>
      <c r="T13" s="196">
        <v>0</v>
      </c>
      <c r="U13" s="30">
        <f>$N13*T13</f>
        <v>0</v>
      </c>
      <c r="V13" s="196">
        <v>0</v>
      </c>
      <c r="W13" s="30">
        <f>$N13*V13</f>
        <v>0</v>
      </c>
      <c r="X13" s="196">
        <v>0</v>
      </c>
      <c r="Y13" s="30">
        <f>$N13*X13</f>
        <v>0</v>
      </c>
      <c r="Z13" s="196">
        <v>0</v>
      </c>
      <c r="AA13" s="30">
        <f>$N13*Z13</f>
        <v>0</v>
      </c>
      <c r="AB13" s="196">
        <v>0</v>
      </c>
      <c r="AC13" s="30">
        <f>$N13*AB13</f>
        <v>0</v>
      </c>
      <c r="AD13" s="196">
        <v>0</v>
      </c>
      <c r="AE13" s="30">
        <f>$N13*AD13</f>
        <v>0</v>
      </c>
      <c r="AF13" s="196">
        <v>0</v>
      </c>
      <c r="AG13" s="30">
        <f>$N13*AF13</f>
        <v>0</v>
      </c>
      <c r="AH13" s="196">
        <v>0</v>
      </c>
      <c r="AI13" s="30">
        <f>$N13*AH13</f>
        <v>0</v>
      </c>
      <c r="AJ13" s="196">
        <v>0</v>
      </c>
      <c r="AK13" s="30">
        <f>$N13*AJ13</f>
        <v>0</v>
      </c>
      <c r="AM13" s="142">
        <f t="shared" si="0"/>
        <v>0</v>
      </c>
      <c r="AN13" s="45">
        <f t="shared" si="1"/>
        <v>0</v>
      </c>
      <c r="AO13" s="144">
        <f t="shared" si="2"/>
        <v>0</v>
      </c>
    </row>
    <row r="14" spans="1:41" x14ac:dyDescent="0.25">
      <c r="A14" s="185"/>
      <c r="B14" s="172"/>
      <c r="C14" s="172"/>
      <c r="D14" s="202"/>
      <c r="E14" s="203"/>
      <c r="F14" s="203"/>
      <c r="G14" s="203"/>
      <c r="H14" s="204">
        <v>0</v>
      </c>
      <c r="I14" s="205">
        <v>0</v>
      </c>
      <c r="J14" s="205" t="s">
        <v>1048</v>
      </c>
      <c r="K14" s="90" t="str">
        <f>IF(OR('Service Center Information'!$B$12=0,'Service Center Information'!$B$13=0),"ERROR",IF(G14&lt;'Service Center Information'!$B$12,"Yes","No"))</f>
        <v>ERROR</v>
      </c>
      <c r="L14" s="89">
        <f>ROUND(IF(K14="ERROR",0,IF(K14="YES",0,IF(((G14-'Service Center Information'!$B$12)/365*12)&gt;12,12,(G14-'Service Center Information'!$B$12)/365*12))),0)</f>
        <v>0</v>
      </c>
      <c r="M14" s="91">
        <f t="shared" si="3"/>
        <v>0</v>
      </c>
      <c r="N14" s="91">
        <f t="shared" si="4"/>
        <v>0</v>
      </c>
      <c r="O14" s="209"/>
      <c r="P14" s="193">
        <v>0</v>
      </c>
      <c r="Q14" s="207">
        <f>$N14*P14</f>
        <v>0</v>
      </c>
      <c r="R14" s="196">
        <v>0</v>
      </c>
      <c r="S14" s="30">
        <f>$N14*R14</f>
        <v>0</v>
      </c>
      <c r="T14" s="196">
        <v>0</v>
      </c>
      <c r="U14" s="30">
        <f>$N14*T14</f>
        <v>0</v>
      </c>
      <c r="V14" s="196">
        <v>0</v>
      </c>
      <c r="W14" s="30">
        <f>$N14*V14</f>
        <v>0</v>
      </c>
      <c r="X14" s="196">
        <v>0</v>
      </c>
      <c r="Y14" s="30">
        <f>$N14*X14</f>
        <v>0</v>
      </c>
      <c r="Z14" s="196">
        <v>0</v>
      </c>
      <c r="AA14" s="30">
        <f>$N14*Z14</f>
        <v>0</v>
      </c>
      <c r="AB14" s="196">
        <v>0</v>
      </c>
      <c r="AC14" s="30">
        <f>$N14*AB14</f>
        <v>0</v>
      </c>
      <c r="AD14" s="196">
        <v>0</v>
      </c>
      <c r="AE14" s="30">
        <f>$N14*AD14</f>
        <v>0</v>
      </c>
      <c r="AF14" s="196">
        <v>0</v>
      </c>
      <c r="AG14" s="30">
        <f>$N14*AF14</f>
        <v>0</v>
      </c>
      <c r="AH14" s="196">
        <v>0</v>
      </c>
      <c r="AI14" s="30">
        <f>$N14*AH14</f>
        <v>0</v>
      </c>
      <c r="AJ14" s="196">
        <v>0</v>
      </c>
      <c r="AK14" s="30">
        <f>$N14*AJ14</f>
        <v>0</v>
      </c>
      <c r="AM14" s="142">
        <f t="shared" si="0"/>
        <v>0</v>
      </c>
      <c r="AN14" s="45">
        <f t="shared" si="1"/>
        <v>0</v>
      </c>
      <c r="AO14" s="144">
        <f t="shared" si="2"/>
        <v>0</v>
      </c>
    </row>
    <row r="15" spans="1:41" x14ac:dyDescent="0.25">
      <c r="A15" s="185"/>
      <c r="B15" s="172"/>
      <c r="C15" s="172"/>
      <c r="D15" s="202"/>
      <c r="E15" s="203"/>
      <c r="F15" s="203"/>
      <c r="G15" s="203"/>
      <c r="H15" s="204">
        <v>0</v>
      </c>
      <c r="I15" s="205">
        <v>0</v>
      </c>
      <c r="J15" s="205" t="s">
        <v>1048</v>
      </c>
      <c r="K15" s="90" t="str">
        <f>IF(OR('Service Center Information'!$B$12=0,'Service Center Information'!$B$13=0),"ERROR",IF(G15&lt;'Service Center Information'!$B$12,"Yes","No"))</f>
        <v>ERROR</v>
      </c>
      <c r="L15" s="89">
        <f>ROUND(IF(K15="ERROR",0,IF(K15="YES",0,IF(((G15-'Service Center Information'!$B$12)/365*12)&gt;12,12,(G15-'Service Center Information'!$B$12)/365*12))),0)</f>
        <v>0</v>
      </c>
      <c r="M15" s="91">
        <f t="shared" si="3"/>
        <v>0</v>
      </c>
      <c r="N15" s="91">
        <f t="shared" si="4"/>
        <v>0</v>
      </c>
      <c r="O15" s="209"/>
      <c r="P15" s="193">
        <v>0</v>
      </c>
      <c r="Q15" s="207">
        <f t="shared" ref="Q15:Q22" si="5">$N15*P15</f>
        <v>0</v>
      </c>
      <c r="R15" s="196">
        <v>0</v>
      </c>
      <c r="S15" s="30">
        <f t="shared" ref="S15:S22" si="6">$N15*R15</f>
        <v>0</v>
      </c>
      <c r="T15" s="196">
        <v>0</v>
      </c>
      <c r="U15" s="30">
        <f t="shared" ref="U15:U22" si="7">$N15*T15</f>
        <v>0</v>
      </c>
      <c r="V15" s="196">
        <v>0</v>
      </c>
      <c r="W15" s="30">
        <f t="shared" ref="W15:W22" si="8">$N15*V15</f>
        <v>0</v>
      </c>
      <c r="X15" s="196">
        <v>0</v>
      </c>
      <c r="Y15" s="30">
        <f t="shared" ref="Y15:Y22" si="9">$N15*X15</f>
        <v>0</v>
      </c>
      <c r="Z15" s="196">
        <v>0</v>
      </c>
      <c r="AA15" s="30">
        <f t="shared" ref="AA15:AA22" si="10">$N15*Z15</f>
        <v>0</v>
      </c>
      <c r="AB15" s="196">
        <v>0</v>
      </c>
      <c r="AC15" s="30">
        <f t="shared" ref="AC15:AC22" si="11">$N15*AB15</f>
        <v>0</v>
      </c>
      <c r="AD15" s="196">
        <v>0</v>
      </c>
      <c r="AE15" s="30">
        <f t="shared" ref="AE15:AE22" si="12">$N15*AD15</f>
        <v>0</v>
      </c>
      <c r="AF15" s="196">
        <v>0</v>
      </c>
      <c r="AG15" s="30">
        <f t="shared" ref="AG15:AG22" si="13">$N15*AF15</f>
        <v>0</v>
      </c>
      <c r="AH15" s="196">
        <v>0</v>
      </c>
      <c r="AI15" s="30">
        <f t="shared" ref="AI15:AI22" si="14">$N15*AH15</f>
        <v>0</v>
      </c>
      <c r="AJ15" s="196">
        <v>0</v>
      </c>
      <c r="AK15" s="30">
        <f t="shared" ref="AK15:AK22" si="15">$N15*AJ15</f>
        <v>0</v>
      </c>
      <c r="AM15" s="142">
        <f t="shared" si="0"/>
        <v>0</v>
      </c>
      <c r="AN15" s="45">
        <f t="shared" si="1"/>
        <v>0</v>
      </c>
      <c r="AO15" s="144">
        <f t="shared" si="2"/>
        <v>0</v>
      </c>
    </row>
    <row r="16" spans="1:41" x14ac:dyDescent="0.25">
      <c r="A16" s="185"/>
      <c r="B16" s="172"/>
      <c r="C16" s="172"/>
      <c r="D16" s="202"/>
      <c r="E16" s="203"/>
      <c r="F16" s="203"/>
      <c r="G16" s="203"/>
      <c r="H16" s="204">
        <v>0</v>
      </c>
      <c r="I16" s="205">
        <v>0</v>
      </c>
      <c r="J16" s="205" t="s">
        <v>1048</v>
      </c>
      <c r="K16" s="90" t="str">
        <f>IF(OR('Service Center Information'!$B$12=0,'Service Center Information'!$B$13=0),"ERROR",IF(G16&lt;'Service Center Information'!$B$12,"Yes","No"))</f>
        <v>ERROR</v>
      </c>
      <c r="L16" s="89">
        <f>ROUND(IF(K16="ERROR",0,IF(K16="YES",0,IF(((G16-'Service Center Information'!$B$12)/365*12)&gt;12,12,(G16-'Service Center Information'!$B$12)/365*12))),0)</f>
        <v>0</v>
      </c>
      <c r="M16" s="91">
        <f t="shared" si="3"/>
        <v>0</v>
      </c>
      <c r="N16" s="91">
        <f t="shared" si="4"/>
        <v>0</v>
      </c>
      <c r="O16" s="209"/>
      <c r="P16" s="193">
        <v>0</v>
      </c>
      <c r="Q16" s="207">
        <f t="shared" si="5"/>
        <v>0</v>
      </c>
      <c r="R16" s="196">
        <v>0</v>
      </c>
      <c r="S16" s="30">
        <f t="shared" si="6"/>
        <v>0</v>
      </c>
      <c r="T16" s="196">
        <v>0</v>
      </c>
      <c r="U16" s="30">
        <f t="shared" si="7"/>
        <v>0</v>
      </c>
      <c r="V16" s="196">
        <v>0</v>
      </c>
      <c r="W16" s="30">
        <f t="shared" si="8"/>
        <v>0</v>
      </c>
      <c r="X16" s="196">
        <v>0</v>
      </c>
      <c r="Y16" s="30">
        <f t="shared" si="9"/>
        <v>0</v>
      </c>
      <c r="Z16" s="196">
        <v>0</v>
      </c>
      <c r="AA16" s="30">
        <f t="shared" si="10"/>
        <v>0</v>
      </c>
      <c r="AB16" s="196">
        <v>0</v>
      </c>
      <c r="AC16" s="30">
        <f t="shared" si="11"/>
        <v>0</v>
      </c>
      <c r="AD16" s="196">
        <v>0</v>
      </c>
      <c r="AE16" s="30">
        <f t="shared" si="12"/>
        <v>0</v>
      </c>
      <c r="AF16" s="196">
        <v>0</v>
      </c>
      <c r="AG16" s="30">
        <f t="shared" si="13"/>
        <v>0</v>
      </c>
      <c r="AH16" s="196">
        <v>0</v>
      </c>
      <c r="AI16" s="30">
        <f t="shared" si="14"/>
        <v>0</v>
      </c>
      <c r="AJ16" s="196">
        <v>0</v>
      </c>
      <c r="AK16" s="30">
        <f t="shared" si="15"/>
        <v>0</v>
      </c>
      <c r="AM16" s="142">
        <f t="shared" si="0"/>
        <v>0</v>
      </c>
      <c r="AN16" s="45">
        <f t="shared" si="1"/>
        <v>0</v>
      </c>
      <c r="AO16" s="144">
        <f t="shared" si="2"/>
        <v>0</v>
      </c>
    </row>
    <row r="17" spans="1:41" x14ac:dyDescent="0.25">
      <c r="A17" s="185"/>
      <c r="B17" s="172"/>
      <c r="C17" s="172"/>
      <c r="D17" s="202"/>
      <c r="E17" s="203"/>
      <c r="F17" s="203"/>
      <c r="G17" s="203"/>
      <c r="H17" s="204">
        <v>0</v>
      </c>
      <c r="I17" s="205">
        <v>0</v>
      </c>
      <c r="J17" s="205" t="s">
        <v>1048</v>
      </c>
      <c r="K17" s="90" t="str">
        <f>IF(OR('Service Center Information'!$B$12=0,'Service Center Information'!$B$13=0),"ERROR",IF(G17&lt;'Service Center Information'!$B$12,"Yes","No"))</f>
        <v>ERROR</v>
      </c>
      <c r="L17" s="89">
        <f>ROUND(IF(K17="ERROR",0,IF(K17="YES",0,IF(((G17-'Service Center Information'!$B$12)/365*12)&gt;12,12,(G17-'Service Center Information'!$B$12)/365*12))),0)</f>
        <v>0</v>
      </c>
      <c r="M17" s="91">
        <f t="shared" si="3"/>
        <v>0</v>
      </c>
      <c r="N17" s="91">
        <f t="shared" si="4"/>
        <v>0</v>
      </c>
      <c r="O17" s="209"/>
      <c r="P17" s="193">
        <v>0</v>
      </c>
      <c r="Q17" s="207">
        <f t="shared" si="5"/>
        <v>0</v>
      </c>
      <c r="R17" s="196">
        <v>0</v>
      </c>
      <c r="S17" s="30">
        <f t="shared" si="6"/>
        <v>0</v>
      </c>
      <c r="T17" s="196">
        <v>0</v>
      </c>
      <c r="U17" s="30">
        <f t="shared" si="7"/>
        <v>0</v>
      </c>
      <c r="V17" s="196">
        <v>0</v>
      </c>
      <c r="W17" s="30">
        <f t="shared" si="8"/>
        <v>0</v>
      </c>
      <c r="X17" s="196">
        <v>0</v>
      </c>
      <c r="Y17" s="30">
        <f t="shared" si="9"/>
        <v>0</v>
      </c>
      <c r="Z17" s="196">
        <v>0</v>
      </c>
      <c r="AA17" s="30">
        <f t="shared" si="10"/>
        <v>0</v>
      </c>
      <c r="AB17" s="196">
        <v>0</v>
      </c>
      <c r="AC17" s="30">
        <f t="shared" si="11"/>
        <v>0</v>
      </c>
      <c r="AD17" s="196">
        <v>0</v>
      </c>
      <c r="AE17" s="30">
        <f t="shared" si="12"/>
        <v>0</v>
      </c>
      <c r="AF17" s="196">
        <v>0</v>
      </c>
      <c r="AG17" s="30">
        <f t="shared" si="13"/>
        <v>0</v>
      </c>
      <c r="AH17" s="196">
        <v>0</v>
      </c>
      <c r="AI17" s="30">
        <f t="shared" si="14"/>
        <v>0</v>
      </c>
      <c r="AJ17" s="196">
        <v>0</v>
      </c>
      <c r="AK17" s="30">
        <f t="shared" si="15"/>
        <v>0</v>
      </c>
      <c r="AM17" s="142">
        <f t="shared" si="0"/>
        <v>0</v>
      </c>
      <c r="AN17" s="45">
        <f t="shared" si="1"/>
        <v>0</v>
      </c>
      <c r="AO17" s="144">
        <f t="shared" si="2"/>
        <v>0</v>
      </c>
    </row>
    <row r="18" spans="1:41" x14ac:dyDescent="0.25">
      <c r="A18" s="185"/>
      <c r="B18" s="172"/>
      <c r="C18" s="172"/>
      <c r="D18" s="202"/>
      <c r="E18" s="203"/>
      <c r="F18" s="203"/>
      <c r="G18" s="203"/>
      <c r="H18" s="204">
        <v>0</v>
      </c>
      <c r="I18" s="205">
        <v>0</v>
      </c>
      <c r="J18" s="205" t="s">
        <v>1048</v>
      </c>
      <c r="K18" s="90" t="str">
        <f>IF(OR('Service Center Information'!$B$12=0,'Service Center Information'!$B$13=0),"ERROR",IF(G18&lt;'Service Center Information'!$B$12,"Yes","No"))</f>
        <v>ERROR</v>
      </c>
      <c r="L18" s="89">
        <f>ROUND(IF(K18="ERROR",0,IF(K18="YES",0,IF(((G18-'Service Center Information'!$B$12)/365*12)&gt;12,12,(G18-'Service Center Information'!$B$12)/365*12))),0)</f>
        <v>0</v>
      </c>
      <c r="M18" s="91">
        <f t="shared" si="3"/>
        <v>0</v>
      </c>
      <c r="N18" s="91">
        <f t="shared" si="4"/>
        <v>0</v>
      </c>
      <c r="O18" s="209"/>
      <c r="P18" s="193">
        <v>0</v>
      </c>
      <c r="Q18" s="207">
        <f t="shared" si="5"/>
        <v>0</v>
      </c>
      <c r="R18" s="196">
        <v>0</v>
      </c>
      <c r="S18" s="30">
        <f t="shared" si="6"/>
        <v>0</v>
      </c>
      <c r="T18" s="196">
        <v>0</v>
      </c>
      <c r="U18" s="30">
        <f t="shared" si="7"/>
        <v>0</v>
      </c>
      <c r="V18" s="196">
        <v>0</v>
      </c>
      <c r="W18" s="30">
        <f t="shared" si="8"/>
        <v>0</v>
      </c>
      <c r="X18" s="196">
        <v>0</v>
      </c>
      <c r="Y18" s="30">
        <f t="shared" si="9"/>
        <v>0</v>
      </c>
      <c r="Z18" s="196">
        <v>0</v>
      </c>
      <c r="AA18" s="30">
        <f t="shared" si="10"/>
        <v>0</v>
      </c>
      <c r="AB18" s="196">
        <v>0</v>
      </c>
      <c r="AC18" s="30">
        <f t="shared" si="11"/>
        <v>0</v>
      </c>
      <c r="AD18" s="196">
        <v>0</v>
      </c>
      <c r="AE18" s="30">
        <f t="shared" si="12"/>
        <v>0</v>
      </c>
      <c r="AF18" s="196">
        <v>0</v>
      </c>
      <c r="AG18" s="30">
        <f t="shared" si="13"/>
        <v>0</v>
      </c>
      <c r="AH18" s="196">
        <v>0</v>
      </c>
      <c r="AI18" s="30">
        <f t="shared" si="14"/>
        <v>0</v>
      </c>
      <c r="AJ18" s="196">
        <v>0</v>
      </c>
      <c r="AK18" s="30">
        <f t="shared" si="15"/>
        <v>0</v>
      </c>
      <c r="AM18" s="142">
        <f t="shared" si="0"/>
        <v>0</v>
      </c>
      <c r="AN18" s="45">
        <f t="shared" si="1"/>
        <v>0</v>
      </c>
      <c r="AO18" s="144">
        <f t="shared" si="2"/>
        <v>0</v>
      </c>
    </row>
    <row r="19" spans="1:41" x14ac:dyDescent="0.25">
      <c r="A19" s="185"/>
      <c r="B19" s="172"/>
      <c r="C19" s="172"/>
      <c r="D19" s="202"/>
      <c r="E19" s="203"/>
      <c r="F19" s="203"/>
      <c r="G19" s="203"/>
      <c r="H19" s="204">
        <v>0</v>
      </c>
      <c r="I19" s="205">
        <v>0</v>
      </c>
      <c r="J19" s="205" t="s">
        <v>1048</v>
      </c>
      <c r="K19" s="90" t="str">
        <f>IF(OR('Service Center Information'!$B$12=0,'Service Center Information'!$B$13=0),"ERROR",IF(G19&lt;'Service Center Information'!$B$12,"Yes","No"))</f>
        <v>ERROR</v>
      </c>
      <c r="L19" s="89">
        <f>ROUND(IF(K19="ERROR",0,IF(K19="YES",0,IF(((G19-'Service Center Information'!$B$12)/365*12)&gt;12,12,(G19-'Service Center Information'!$B$12)/365*12))),0)</f>
        <v>0</v>
      </c>
      <c r="M19" s="91">
        <f t="shared" si="3"/>
        <v>0</v>
      </c>
      <c r="N19" s="91">
        <f t="shared" si="4"/>
        <v>0</v>
      </c>
      <c r="O19" s="209"/>
      <c r="P19" s="193">
        <v>0</v>
      </c>
      <c r="Q19" s="207">
        <f t="shared" si="5"/>
        <v>0</v>
      </c>
      <c r="R19" s="196">
        <v>0</v>
      </c>
      <c r="S19" s="30">
        <f t="shared" si="6"/>
        <v>0</v>
      </c>
      <c r="T19" s="196">
        <v>0</v>
      </c>
      <c r="U19" s="30">
        <f t="shared" si="7"/>
        <v>0</v>
      </c>
      <c r="V19" s="196">
        <v>0</v>
      </c>
      <c r="W19" s="30">
        <f t="shared" si="8"/>
        <v>0</v>
      </c>
      <c r="X19" s="196">
        <v>0</v>
      </c>
      <c r="Y19" s="30">
        <f t="shared" si="9"/>
        <v>0</v>
      </c>
      <c r="Z19" s="196">
        <v>0</v>
      </c>
      <c r="AA19" s="30">
        <f t="shared" si="10"/>
        <v>0</v>
      </c>
      <c r="AB19" s="196">
        <v>0</v>
      </c>
      <c r="AC19" s="30">
        <f t="shared" si="11"/>
        <v>0</v>
      </c>
      <c r="AD19" s="196">
        <v>0</v>
      </c>
      <c r="AE19" s="30">
        <f t="shared" si="12"/>
        <v>0</v>
      </c>
      <c r="AF19" s="196">
        <v>0</v>
      </c>
      <c r="AG19" s="30">
        <f t="shared" si="13"/>
        <v>0</v>
      </c>
      <c r="AH19" s="196">
        <v>0</v>
      </c>
      <c r="AI19" s="30">
        <f t="shared" si="14"/>
        <v>0</v>
      </c>
      <c r="AJ19" s="196">
        <v>0</v>
      </c>
      <c r="AK19" s="30">
        <f t="shared" si="15"/>
        <v>0</v>
      </c>
      <c r="AM19" s="142">
        <f t="shared" si="0"/>
        <v>0</v>
      </c>
      <c r="AN19" s="45">
        <f t="shared" si="1"/>
        <v>0</v>
      </c>
      <c r="AO19" s="144">
        <f t="shared" si="2"/>
        <v>0</v>
      </c>
    </row>
    <row r="20" spans="1:41" x14ac:dyDescent="0.25">
      <c r="A20" s="185"/>
      <c r="B20" s="172"/>
      <c r="C20" s="172"/>
      <c r="D20" s="202"/>
      <c r="E20" s="203"/>
      <c r="F20" s="203"/>
      <c r="G20" s="203"/>
      <c r="H20" s="204">
        <v>0</v>
      </c>
      <c r="I20" s="205">
        <v>0</v>
      </c>
      <c r="J20" s="205" t="s">
        <v>1048</v>
      </c>
      <c r="K20" s="90" t="str">
        <f>IF(OR('Service Center Information'!$B$12=0,'Service Center Information'!$B$13=0),"ERROR",IF(G20&lt;'Service Center Information'!$B$12,"Yes","No"))</f>
        <v>ERROR</v>
      </c>
      <c r="L20" s="89">
        <f>ROUND(IF(K20="ERROR",0,IF(K20="YES",0,IF(((G20-'Service Center Information'!$B$12)/365*12)&gt;12,12,(G20-'Service Center Information'!$B$12)/365*12))),0)</f>
        <v>0</v>
      </c>
      <c r="M20" s="91">
        <f t="shared" si="3"/>
        <v>0</v>
      </c>
      <c r="N20" s="91">
        <f t="shared" si="4"/>
        <v>0</v>
      </c>
      <c r="O20" s="209"/>
      <c r="P20" s="193">
        <v>0</v>
      </c>
      <c r="Q20" s="207">
        <f t="shared" si="5"/>
        <v>0</v>
      </c>
      <c r="R20" s="196">
        <v>0</v>
      </c>
      <c r="S20" s="30">
        <f t="shared" si="6"/>
        <v>0</v>
      </c>
      <c r="T20" s="196">
        <v>0</v>
      </c>
      <c r="U20" s="30">
        <f t="shared" si="7"/>
        <v>0</v>
      </c>
      <c r="V20" s="196">
        <v>0</v>
      </c>
      <c r="W20" s="30">
        <f t="shared" si="8"/>
        <v>0</v>
      </c>
      <c r="X20" s="196">
        <v>0</v>
      </c>
      <c r="Y20" s="30">
        <f t="shared" si="9"/>
        <v>0</v>
      </c>
      <c r="Z20" s="196">
        <v>0</v>
      </c>
      <c r="AA20" s="30">
        <f t="shared" si="10"/>
        <v>0</v>
      </c>
      <c r="AB20" s="196">
        <v>0</v>
      </c>
      <c r="AC20" s="30">
        <f t="shared" si="11"/>
        <v>0</v>
      </c>
      <c r="AD20" s="196">
        <v>0</v>
      </c>
      <c r="AE20" s="30">
        <f t="shared" si="12"/>
        <v>0</v>
      </c>
      <c r="AF20" s="196">
        <v>0</v>
      </c>
      <c r="AG20" s="30">
        <f t="shared" si="13"/>
        <v>0</v>
      </c>
      <c r="AH20" s="196">
        <v>0</v>
      </c>
      <c r="AI20" s="30">
        <f t="shared" si="14"/>
        <v>0</v>
      </c>
      <c r="AJ20" s="196">
        <v>0</v>
      </c>
      <c r="AK20" s="30">
        <f t="shared" si="15"/>
        <v>0</v>
      </c>
      <c r="AM20" s="142">
        <f t="shared" si="0"/>
        <v>0</v>
      </c>
      <c r="AN20" s="45">
        <f t="shared" si="1"/>
        <v>0</v>
      </c>
      <c r="AO20" s="144">
        <f t="shared" si="2"/>
        <v>0</v>
      </c>
    </row>
    <row r="21" spans="1:41" x14ac:dyDescent="0.25">
      <c r="A21" s="185"/>
      <c r="B21" s="172"/>
      <c r="C21" s="172"/>
      <c r="D21" s="202"/>
      <c r="E21" s="203"/>
      <c r="F21" s="203"/>
      <c r="G21" s="203"/>
      <c r="H21" s="204">
        <v>0</v>
      </c>
      <c r="I21" s="205">
        <v>0</v>
      </c>
      <c r="J21" s="205" t="s">
        <v>1048</v>
      </c>
      <c r="K21" s="90" t="str">
        <f>IF(OR('Service Center Information'!$B$12=0,'Service Center Information'!$B$13=0),"ERROR",IF(G21&lt;'Service Center Information'!$B$12,"Yes","No"))</f>
        <v>ERROR</v>
      </c>
      <c r="L21" s="89">
        <f>ROUND(IF(K21="ERROR",0,IF(K21="YES",0,IF(((G21-'Service Center Information'!$B$12)/365*12)&gt;12,12,(G21-'Service Center Information'!$B$12)/365*12))),0)</f>
        <v>0</v>
      </c>
      <c r="M21" s="91">
        <f t="shared" si="3"/>
        <v>0</v>
      </c>
      <c r="N21" s="91">
        <f t="shared" si="4"/>
        <v>0</v>
      </c>
      <c r="O21" s="209"/>
      <c r="P21" s="193">
        <v>0</v>
      </c>
      <c r="Q21" s="207">
        <f t="shared" si="5"/>
        <v>0</v>
      </c>
      <c r="R21" s="196">
        <v>0</v>
      </c>
      <c r="S21" s="30">
        <f t="shared" si="6"/>
        <v>0</v>
      </c>
      <c r="T21" s="196">
        <v>0</v>
      </c>
      <c r="U21" s="30">
        <f t="shared" si="7"/>
        <v>0</v>
      </c>
      <c r="V21" s="196">
        <v>0</v>
      </c>
      <c r="W21" s="30">
        <f t="shared" si="8"/>
        <v>0</v>
      </c>
      <c r="X21" s="196">
        <v>0</v>
      </c>
      <c r="Y21" s="30">
        <f t="shared" si="9"/>
        <v>0</v>
      </c>
      <c r="Z21" s="196">
        <v>0</v>
      </c>
      <c r="AA21" s="30">
        <f t="shared" si="10"/>
        <v>0</v>
      </c>
      <c r="AB21" s="196">
        <v>0</v>
      </c>
      <c r="AC21" s="30">
        <f t="shared" si="11"/>
        <v>0</v>
      </c>
      <c r="AD21" s="196">
        <v>0</v>
      </c>
      <c r="AE21" s="30">
        <f t="shared" si="12"/>
        <v>0</v>
      </c>
      <c r="AF21" s="196">
        <v>0</v>
      </c>
      <c r="AG21" s="30">
        <f t="shared" si="13"/>
        <v>0</v>
      </c>
      <c r="AH21" s="196">
        <v>0</v>
      </c>
      <c r="AI21" s="30">
        <f t="shared" si="14"/>
        <v>0</v>
      </c>
      <c r="AJ21" s="196">
        <v>0</v>
      </c>
      <c r="AK21" s="30">
        <f t="shared" si="15"/>
        <v>0</v>
      </c>
      <c r="AM21" s="142">
        <f t="shared" si="0"/>
        <v>0</v>
      </c>
      <c r="AN21" s="45">
        <f t="shared" si="1"/>
        <v>0</v>
      </c>
      <c r="AO21" s="144">
        <f t="shared" si="2"/>
        <v>0</v>
      </c>
    </row>
    <row r="22" spans="1:41" x14ac:dyDescent="0.25">
      <c r="A22" s="185"/>
      <c r="B22" s="172"/>
      <c r="C22" s="172"/>
      <c r="D22" s="202"/>
      <c r="E22" s="203"/>
      <c r="F22" s="203"/>
      <c r="G22" s="203"/>
      <c r="H22" s="204">
        <v>0</v>
      </c>
      <c r="I22" s="205">
        <v>0</v>
      </c>
      <c r="J22" s="205" t="s">
        <v>1048</v>
      </c>
      <c r="K22" s="90" t="str">
        <f>IF(OR('Service Center Information'!$B$12=0,'Service Center Information'!$B$13=0),"ERROR",IF(G22&lt;'Service Center Information'!$B$12,"Yes","No"))</f>
        <v>ERROR</v>
      </c>
      <c r="L22" s="89">
        <f>ROUND(IF(K22="ERROR",0,IF(K22="YES",0,IF(((G22-'Service Center Information'!$B$12)/365*12)&gt;12,12,(G22-'Service Center Information'!$B$12)/365*12))),0)</f>
        <v>0</v>
      </c>
      <c r="M22" s="91">
        <f t="shared" si="3"/>
        <v>0</v>
      </c>
      <c r="N22" s="91">
        <f t="shared" si="4"/>
        <v>0</v>
      </c>
      <c r="O22" s="209"/>
      <c r="P22" s="193">
        <v>0</v>
      </c>
      <c r="Q22" s="207">
        <f t="shared" si="5"/>
        <v>0</v>
      </c>
      <c r="R22" s="196">
        <v>0</v>
      </c>
      <c r="S22" s="30">
        <f t="shared" si="6"/>
        <v>0</v>
      </c>
      <c r="T22" s="196">
        <v>0</v>
      </c>
      <c r="U22" s="30">
        <f t="shared" si="7"/>
        <v>0</v>
      </c>
      <c r="V22" s="196">
        <v>0</v>
      </c>
      <c r="W22" s="30">
        <f t="shared" si="8"/>
        <v>0</v>
      </c>
      <c r="X22" s="196">
        <v>0</v>
      </c>
      <c r="Y22" s="30">
        <f t="shared" si="9"/>
        <v>0</v>
      </c>
      <c r="Z22" s="196">
        <v>0</v>
      </c>
      <c r="AA22" s="30">
        <f t="shared" si="10"/>
        <v>0</v>
      </c>
      <c r="AB22" s="196">
        <v>0</v>
      </c>
      <c r="AC22" s="30">
        <f t="shared" si="11"/>
        <v>0</v>
      </c>
      <c r="AD22" s="196">
        <v>0</v>
      </c>
      <c r="AE22" s="30">
        <f t="shared" si="12"/>
        <v>0</v>
      </c>
      <c r="AF22" s="196">
        <v>0</v>
      </c>
      <c r="AG22" s="30">
        <f t="shared" si="13"/>
        <v>0</v>
      </c>
      <c r="AH22" s="196">
        <v>0</v>
      </c>
      <c r="AI22" s="30">
        <f t="shared" si="14"/>
        <v>0</v>
      </c>
      <c r="AJ22" s="196">
        <v>0</v>
      </c>
      <c r="AK22" s="30">
        <f t="shared" si="15"/>
        <v>0</v>
      </c>
      <c r="AM22" s="142">
        <f t="shared" si="0"/>
        <v>0</v>
      </c>
      <c r="AN22" s="45">
        <f t="shared" si="1"/>
        <v>0</v>
      </c>
      <c r="AO22" s="144">
        <f t="shared" si="2"/>
        <v>0</v>
      </c>
    </row>
    <row r="23" spans="1:41" x14ac:dyDescent="0.25">
      <c r="A23" s="185"/>
      <c r="B23" s="172"/>
      <c r="C23" s="172"/>
      <c r="D23" s="202"/>
      <c r="E23" s="203"/>
      <c r="F23" s="203"/>
      <c r="G23" s="203"/>
      <c r="H23" s="204">
        <v>0</v>
      </c>
      <c r="I23" s="205">
        <v>0</v>
      </c>
      <c r="J23" s="205" t="s">
        <v>1048</v>
      </c>
      <c r="K23" s="90" t="str">
        <f>IF(OR('Service Center Information'!$B$12=0,'Service Center Information'!$B$13=0),"ERROR",IF(G23&lt;'Service Center Information'!$B$12,"Yes","No"))</f>
        <v>ERROR</v>
      </c>
      <c r="L23" s="89">
        <f>ROUND(IF(K23="ERROR",0,IF(K23="YES",0,IF(((G23-'Service Center Information'!$B$12)/365*12)&gt;12,12,(G23-'Service Center Information'!$B$12)/365*12))),0)</f>
        <v>0</v>
      </c>
      <c r="M23" s="91">
        <f t="shared" si="3"/>
        <v>0</v>
      </c>
      <c r="N23" s="91">
        <f t="shared" si="4"/>
        <v>0</v>
      </c>
      <c r="O23" s="209"/>
      <c r="P23" s="193">
        <v>0</v>
      </c>
      <c r="Q23" s="207">
        <f t="shared" ref="Q23:Q38" si="16">$N23*P23</f>
        <v>0</v>
      </c>
      <c r="R23" s="196">
        <v>0</v>
      </c>
      <c r="S23" s="30">
        <f t="shared" ref="S23:S38" si="17">$N23*R23</f>
        <v>0</v>
      </c>
      <c r="T23" s="196">
        <v>0</v>
      </c>
      <c r="U23" s="30">
        <f t="shared" ref="U23:U38" si="18">$N23*T23</f>
        <v>0</v>
      </c>
      <c r="V23" s="196">
        <v>0</v>
      </c>
      <c r="W23" s="30">
        <f t="shared" ref="W23:W38" si="19">$N23*V23</f>
        <v>0</v>
      </c>
      <c r="X23" s="196">
        <v>0</v>
      </c>
      <c r="Y23" s="30">
        <f t="shared" ref="Y23:Y38" si="20">$N23*X23</f>
        <v>0</v>
      </c>
      <c r="Z23" s="196">
        <v>0</v>
      </c>
      <c r="AA23" s="30">
        <f t="shared" ref="AA23:AA38" si="21">$N23*Z23</f>
        <v>0</v>
      </c>
      <c r="AB23" s="196">
        <v>0</v>
      </c>
      <c r="AC23" s="30">
        <f t="shared" ref="AC23:AC38" si="22">$N23*AB23</f>
        <v>0</v>
      </c>
      <c r="AD23" s="196">
        <v>0</v>
      </c>
      <c r="AE23" s="30">
        <f t="shared" ref="AE23:AE38" si="23">$N23*AD23</f>
        <v>0</v>
      </c>
      <c r="AF23" s="196">
        <v>0</v>
      </c>
      <c r="AG23" s="30">
        <f t="shared" ref="AG23:AG38" si="24">$N23*AF23</f>
        <v>0</v>
      </c>
      <c r="AH23" s="196">
        <v>0</v>
      </c>
      <c r="AI23" s="30">
        <f t="shared" ref="AI23:AI38" si="25">$N23*AH23</f>
        <v>0</v>
      </c>
      <c r="AJ23" s="196">
        <v>0</v>
      </c>
      <c r="AK23" s="30">
        <f t="shared" ref="AK23:AK38" si="26">$N23*AJ23</f>
        <v>0</v>
      </c>
      <c r="AM23" s="142">
        <f t="shared" si="0"/>
        <v>0</v>
      </c>
      <c r="AN23" s="45">
        <f t="shared" si="1"/>
        <v>0</v>
      </c>
      <c r="AO23" s="144">
        <f t="shared" si="2"/>
        <v>0</v>
      </c>
    </row>
    <row r="24" spans="1:41" x14ac:dyDescent="0.25">
      <c r="A24" s="185"/>
      <c r="B24" s="172"/>
      <c r="C24" s="172"/>
      <c r="D24" s="202"/>
      <c r="E24" s="203"/>
      <c r="F24" s="203"/>
      <c r="G24" s="203"/>
      <c r="H24" s="204">
        <v>0</v>
      </c>
      <c r="I24" s="205">
        <v>0</v>
      </c>
      <c r="J24" s="205" t="s">
        <v>1048</v>
      </c>
      <c r="K24" s="90" t="str">
        <f>IF(OR('Service Center Information'!$B$12=0,'Service Center Information'!$B$13=0),"ERROR",IF(G24&lt;'Service Center Information'!$B$12,"Yes","No"))</f>
        <v>ERROR</v>
      </c>
      <c r="L24" s="89">
        <f>ROUND(IF(K24="ERROR",0,IF(K24="YES",0,IF(((G24-'Service Center Information'!$B$12)/365*12)&gt;12,12,(G24-'Service Center Information'!$B$12)/365*12))),0)</f>
        <v>0</v>
      </c>
      <c r="M24" s="91">
        <f t="shared" si="3"/>
        <v>0</v>
      </c>
      <c r="N24" s="91">
        <f t="shared" si="4"/>
        <v>0</v>
      </c>
      <c r="O24" s="209"/>
      <c r="P24" s="193">
        <v>0</v>
      </c>
      <c r="Q24" s="207">
        <f t="shared" si="16"/>
        <v>0</v>
      </c>
      <c r="R24" s="196">
        <v>0</v>
      </c>
      <c r="S24" s="30">
        <f t="shared" si="17"/>
        <v>0</v>
      </c>
      <c r="T24" s="196">
        <v>0</v>
      </c>
      <c r="U24" s="30">
        <f t="shared" si="18"/>
        <v>0</v>
      </c>
      <c r="V24" s="196">
        <v>0</v>
      </c>
      <c r="W24" s="30">
        <f t="shared" si="19"/>
        <v>0</v>
      </c>
      <c r="X24" s="196">
        <v>0</v>
      </c>
      <c r="Y24" s="30">
        <f t="shared" si="20"/>
        <v>0</v>
      </c>
      <c r="Z24" s="196">
        <v>0</v>
      </c>
      <c r="AA24" s="30">
        <f t="shared" si="21"/>
        <v>0</v>
      </c>
      <c r="AB24" s="196">
        <v>0</v>
      </c>
      <c r="AC24" s="30">
        <f t="shared" si="22"/>
        <v>0</v>
      </c>
      <c r="AD24" s="196">
        <v>0</v>
      </c>
      <c r="AE24" s="30">
        <f t="shared" si="23"/>
        <v>0</v>
      </c>
      <c r="AF24" s="196">
        <v>0</v>
      </c>
      <c r="AG24" s="30">
        <f t="shared" si="24"/>
        <v>0</v>
      </c>
      <c r="AH24" s="196">
        <v>0</v>
      </c>
      <c r="AI24" s="30">
        <f t="shared" si="25"/>
        <v>0</v>
      </c>
      <c r="AJ24" s="196">
        <v>0</v>
      </c>
      <c r="AK24" s="30">
        <f t="shared" si="26"/>
        <v>0</v>
      </c>
      <c r="AM24" s="142">
        <f t="shared" si="0"/>
        <v>0</v>
      </c>
      <c r="AN24" s="45">
        <f t="shared" si="1"/>
        <v>0</v>
      </c>
      <c r="AO24" s="144">
        <f t="shared" si="2"/>
        <v>0</v>
      </c>
    </row>
    <row r="25" spans="1:41" x14ac:dyDescent="0.25">
      <c r="A25" s="185"/>
      <c r="B25" s="172"/>
      <c r="C25" s="172"/>
      <c r="D25" s="202"/>
      <c r="E25" s="203"/>
      <c r="F25" s="203"/>
      <c r="G25" s="203"/>
      <c r="H25" s="204">
        <v>0</v>
      </c>
      <c r="I25" s="205">
        <v>0</v>
      </c>
      <c r="J25" s="205" t="s">
        <v>1048</v>
      </c>
      <c r="K25" s="90" t="str">
        <f>IF(OR('Service Center Information'!$B$12=0,'Service Center Information'!$B$13=0),"ERROR",IF(G25&lt;'Service Center Information'!$B$12,"Yes","No"))</f>
        <v>ERROR</v>
      </c>
      <c r="L25" s="89">
        <f>ROUND(IF(K25="ERROR",0,IF(K25="YES",0,IF(((G25-'Service Center Information'!$B$12)/365*12)&gt;12,12,(G25-'Service Center Information'!$B$12)/365*12))),0)</f>
        <v>0</v>
      </c>
      <c r="M25" s="91">
        <f t="shared" si="3"/>
        <v>0</v>
      </c>
      <c r="N25" s="91">
        <f t="shared" si="4"/>
        <v>0</v>
      </c>
      <c r="O25" s="209"/>
      <c r="P25" s="193">
        <v>0</v>
      </c>
      <c r="Q25" s="207">
        <f t="shared" si="16"/>
        <v>0</v>
      </c>
      <c r="R25" s="196">
        <v>0</v>
      </c>
      <c r="S25" s="30">
        <f t="shared" si="17"/>
        <v>0</v>
      </c>
      <c r="T25" s="196">
        <v>0</v>
      </c>
      <c r="U25" s="30">
        <f t="shared" si="18"/>
        <v>0</v>
      </c>
      <c r="V25" s="196">
        <v>0</v>
      </c>
      <c r="W25" s="30">
        <f t="shared" si="19"/>
        <v>0</v>
      </c>
      <c r="X25" s="196">
        <v>0</v>
      </c>
      <c r="Y25" s="30">
        <f t="shared" si="20"/>
        <v>0</v>
      </c>
      <c r="Z25" s="196">
        <v>0</v>
      </c>
      <c r="AA25" s="30">
        <f t="shared" si="21"/>
        <v>0</v>
      </c>
      <c r="AB25" s="196">
        <v>0</v>
      </c>
      <c r="AC25" s="30">
        <f t="shared" si="22"/>
        <v>0</v>
      </c>
      <c r="AD25" s="196">
        <v>0</v>
      </c>
      <c r="AE25" s="30">
        <f t="shared" si="23"/>
        <v>0</v>
      </c>
      <c r="AF25" s="196">
        <v>0</v>
      </c>
      <c r="AG25" s="30">
        <f t="shared" si="24"/>
        <v>0</v>
      </c>
      <c r="AH25" s="196">
        <v>0</v>
      </c>
      <c r="AI25" s="30">
        <f t="shared" si="25"/>
        <v>0</v>
      </c>
      <c r="AJ25" s="196">
        <v>0</v>
      </c>
      <c r="AK25" s="30">
        <f t="shared" si="26"/>
        <v>0</v>
      </c>
      <c r="AM25" s="142">
        <f t="shared" si="0"/>
        <v>0</v>
      </c>
      <c r="AN25" s="45">
        <f t="shared" si="1"/>
        <v>0</v>
      </c>
      <c r="AO25" s="144">
        <f t="shared" si="2"/>
        <v>0</v>
      </c>
    </row>
    <row r="26" spans="1:41" x14ac:dyDescent="0.25">
      <c r="A26" s="185"/>
      <c r="B26" s="172"/>
      <c r="C26" s="172"/>
      <c r="D26" s="202"/>
      <c r="E26" s="203"/>
      <c r="F26" s="203"/>
      <c r="G26" s="203"/>
      <c r="H26" s="204">
        <v>0</v>
      </c>
      <c r="I26" s="205">
        <v>0</v>
      </c>
      <c r="J26" s="205" t="s">
        <v>1048</v>
      </c>
      <c r="K26" s="90" t="str">
        <f>IF(OR('Service Center Information'!$B$12=0,'Service Center Information'!$B$13=0),"ERROR",IF(G26&lt;'Service Center Information'!$B$12,"Yes","No"))</f>
        <v>ERROR</v>
      </c>
      <c r="L26" s="89">
        <f>ROUND(IF(K26="ERROR",0,IF(K26="YES",0,IF(((G26-'Service Center Information'!$B$12)/365*12)&gt;12,12,(G26-'Service Center Information'!$B$12)/365*12))),0)</f>
        <v>0</v>
      </c>
      <c r="M26" s="91">
        <f t="shared" si="3"/>
        <v>0</v>
      </c>
      <c r="N26" s="91">
        <f t="shared" si="4"/>
        <v>0</v>
      </c>
      <c r="O26" s="209"/>
      <c r="P26" s="193">
        <v>0</v>
      </c>
      <c r="Q26" s="207">
        <f t="shared" si="16"/>
        <v>0</v>
      </c>
      <c r="R26" s="196">
        <v>0</v>
      </c>
      <c r="S26" s="30">
        <f t="shared" si="17"/>
        <v>0</v>
      </c>
      <c r="T26" s="196">
        <v>0</v>
      </c>
      <c r="U26" s="30">
        <f t="shared" si="18"/>
        <v>0</v>
      </c>
      <c r="V26" s="196">
        <v>0</v>
      </c>
      <c r="W26" s="30">
        <f t="shared" si="19"/>
        <v>0</v>
      </c>
      <c r="X26" s="196">
        <v>0</v>
      </c>
      <c r="Y26" s="30">
        <f t="shared" si="20"/>
        <v>0</v>
      </c>
      <c r="Z26" s="196">
        <v>0</v>
      </c>
      <c r="AA26" s="30">
        <f t="shared" si="21"/>
        <v>0</v>
      </c>
      <c r="AB26" s="196">
        <v>0</v>
      </c>
      <c r="AC26" s="30">
        <f t="shared" si="22"/>
        <v>0</v>
      </c>
      <c r="AD26" s="196">
        <v>0</v>
      </c>
      <c r="AE26" s="30">
        <f t="shared" si="23"/>
        <v>0</v>
      </c>
      <c r="AF26" s="196">
        <v>0</v>
      </c>
      <c r="AG26" s="30">
        <f t="shared" si="24"/>
        <v>0</v>
      </c>
      <c r="AH26" s="196">
        <v>0</v>
      </c>
      <c r="AI26" s="30">
        <f t="shared" si="25"/>
        <v>0</v>
      </c>
      <c r="AJ26" s="196">
        <v>0</v>
      </c>
      <c r="AK26" s="30">
        <f t="shared" si="26"/>
        <v>0</v>
      </c>
      <c r="AM26" s="142">
        <f t="shared" si="0"/>
        <v>0</v>
      </c>
      <c r="AN26" s="45">
        <f t="shared" si="1"/>
        <v>0</v>
      </c>
      <c r="AO26" s="144">
        <f t="shared" si="2"/>
        <v>0</v>
      </c>
    </row>
    <row r="27" spans="1:41" x14ac:dyDescent="0.25">
      <c r="A27" s="185"/>
      <c r="B27" s="172"/>
      <c r="C27" s="172"/>
      <c r="D27" s="202"/>
      <c r="E27" s="203"/>
      <c r="F27" s="203"/>
      <c r="G27" s="203"/>
      <c r="H27" s="204">
        <v>0</v>
      </c>
      <c r="I27" s="205">
        <v>0</v>
      </c>
      <c r="J27" s="205" t="s">
        <v>1048</v>
      </c>
      <c r="K27" s="90" t="str">
        <f>IF(OR('Service Center Information'!$B$12=0,'Service Center Information'!$B$13=0),"ERROR",IF(G27&lt;'Service Center Information'!$B$12,"Yes","No"))</f>
        <v>ERROR</v>
      </c>
      <c r="L27" s="89">
        <f>ROUND(IF(K27="ERROR",0,IF(K27="YES",0,IF(((G27-'Service Center Information'!$B$12)/365*12)&gt;12,12,(G27-'Service Center Information'!$B$12)/365*12))),0)</f>
        <v>0</v>
      </c>
      <c r="M27" s="91">
        <f t="shared" si="3"/>
        <v>0</v>
      </c>
      <c r="N27" s="91">
        <f t="shared" si="4"/>
        <v>0</v>
      </c>
      <c r="O27" s="209"/>
      <c r="P27" s="193">
        <v>0</v>
      </c>
      <c r="Q27" s="207">
        <f t="shared" si="16"/>
        <v>0</v>
      </c>
      <c r="R27" s="196">
        <v>0</v>
      </c>
      <c r="S27" s="30">
        <f t="shared" si="17"/>
        <v>0</v>
      </c>
      <c r="T27" s="196">
        <v>0</v>
      </c>
      <c r="U27" s="30">
        <f t="shared" si="18"/>
        <v>0</v>
      </c>
      <c r="V27" s="196">
        <v>0</v>
      </c>
      <c r="W27" s="30">
        <f t="shared" si="19"/>
        <v>0</v>
      </c>
      <c r="X27" s="196">
        <v>0</v>
      </c>
      <c r="Y27" s="30">
        <f t="shared" si="20"/>
        <v>0</v>
      </c>
      <c r="Z27" s="196">
        <v>0</v>
      </c>
      <c r="AA27" s="30">
        <f t="shared" si="21"/>
        <v>0</v>
      </c>
      <c r="AB27" s="196">
        <v>0</v>
      </c>
      <c r="AC27" s="30">
        <f t="shared" si="22"/>
        <v>0</v>
      </c>
      <c r="AD27" s="196">
        <v>0</v>
      </c>
      <c r="AE27" s="30">
        <f t="shared" si="23"/>
        <v>0</v>
      </c>
      <c r="AF27" s="196">
        <v>0</v>
      </c>
      <c r="AG27" s="30">
        <f t="shared" si="24"/>
        <v>0</v>
      </c>
      <c r="AH27" s="196">
        <v>0</v>
      </c>
      <c r="AI27" s="30">
        <f t="shared" si="25"/>
        <v>0</v>
      </c>
      <c r="AJ27" s="196">
        <v>0</v>
      </c>
      <c r="AK27" s="30">
        <f t="shared" si="26"/>
        <v>0</v>
      </c>
      <c r="AM27" s="142">
        <f t="shared" si="0"/>
        <v>0</v>
      </c>
      <c r="AN27" s="45">
        <f t="shared" si="1"/>
        <v>0</v>
      </c>
      <c r="AO27" s="144">
        <f t="shared" si="2"/>
        <v>0</v>
      </c>
    </row>
    <row r="28" spans="1:41" x14ac:dyDescent="0.25">
      <c r="A28" s="185"/>
      <c r="B28" s="172"/>
      <c r="C28" s="172"/>
      <c r="D28" s="202"/>
      <c r="E28" s="203"/>
      <c r="F28" s="203"/>
      <c r="G28" s="203"/>
      <c r="H28" s="204">
        <v>0</v>
      </c>
      <c r="I28" s="205">
        <v>0</v>
      </c>
      <c r="J28" s="205" t="s">
        <v>1048</v>
      </c>
      <c r="K28" s="90" t="str">
        <f>IF(OR('Service Center Information'!$B$12=0,'Service Center Information'!$B$13=0),"ERROR",IF(G28&lt;'Service Center Information'!$B$12,"Yes","No"))</f>
        <v>ERROR</v>
      </c>
      <c r="L28" s="89">
        <f>ROUND(IF(K28="ERROR",0,IF(K28="YES",0,IF(((G28-'Service Center Information'!$B$12)/365*12)&gt;12,12,(G28-'Service Center Information'!$B$12)/365*12))),0)</f>
        <v>0</v>
      </c>
      <c r="M28" s="91">
        <f t="shared" si="3"/>
        <v>0</v>
      </c>
      <c r="N28" s="91">
        <f t="shared" si="4"/>
        <v>0</v>
      </c>
      <c r="O28" s="209"/>
      <c r="P28" s="193">
        <v>0</v>
      </c>
      <c r="Q28" s="207">
        <f t="shared" si="16"/>
        <v>0</v>
      </c>
      <c r="R28" s="196">
        <v>0</v>
      </c>
      <c r="S28" s="30">
        <f t="shared" si="17"/>
        <v>0</v>
      </c>
      <c r="T28" s="196">
        <v>0</v>
      </c>
      <c r="U28" s="30">
        <f t="shared" si="18"/>
        <v>0</v>
      </c>
      <c r="V28" s="196">
        <v>0</v>
      </c>
      <c r="W28" s="30">
        <f t="shared" si="19"/>
        <v>0</v>
      </c>
      <c r="X28" s="196">
        <v>0</v>
      </c>
      <c r="Y28" s="30">
        <f t="shared" si="20"/>
        <v>0</v>
      </c>
      <c r="Z28" s="196">
        <v>0</v>
      </c>
      <c r="AA28" s="30">
        <f t="shared" si="21"/>
        <v>0</v>
      </c>
      <c r="AB28" s="196">
        <v>0</v>
      </c>
      <c r="AC28" s="30">
        <f t="shared" si="22"/>
        <v>0</v>
      </c>
      <c r="AD28" s="196">
        <v>0</v>
      </c>
      <c r="AE28" s="30">
        <f t="shared" si="23"/>
        <v>0</v>
      </c>
      <c r="AF28" s="196">
        <v>0</v>
      </c>
      <c r="AG28" s="30">
        <f t="shared" si="24"/>
        <v>0</v>
      </c>
      <c r="AH28" s="196">
        <v>0</v>
      </c>
      <c r="AI28" s="30">
        <f t="shared" si="25"/>
        <v>0</v>
      </c>
      <c r="AJ28" s="196">
        <v>0</v>
      </c>
      <c r="AK28" s="30">
        <f t="shared" si="26"/>
        <v>0</v>
      </c>
      <c r="AM28" s="142">
        <f t="shared" si="0"/>
        <v>0</v>
      </c>
      <c r="AN28" s="45">
        <f t="shared" si="1"/>
        <v>0</v>
      </c>
      <c r="AO28" s="144">
        <f t="shared" si="2"/>
        <v>0</v>
      </c>
    </row>
    <row r="29" spans="1:41" x14ac:dyDescent="0.25">
      <c r="A29" s="185"/>
      <c r="B29" s="172"/>
      <c r="C29" s="172"/>
      <c r="D29" s="202"/>
      <c r="E29" s="203"/>
      <c r="F29" s="203"/>
      <c r="G29" s="203"/>
      <c r="H29" s="204">
        <v>0</v>
      </c>
      <c r="I29" s="205">
        <v>0</v>
      </c>
      <c r="J29" s="205" t="s">
        <v>1048</v>
      </c>
      <c r="K29" s="90" t="str">
        <f>IF(OR('Service Center Information'!$B$12=0,'Service Center Information'!$B$13=0),"ERROR",IF(G29&lt;'Service Center Information'!$B$12,"Yes","No"))</f>
        <v>ERROR</v>
      </c>
      <c r="L29" s="89">
        <f>ROUND(IF(K29="ERROR",0,IF(K29="YES",0,IF(((G29-'Service Center Information'!$B$12)/365*12)&gt;12,12,(G29-'Service Center Information'!$B$12)/365*12))),0)</f>
        <v>0</v>
      </c>
      <c r="M29" s="91">
        <f t="shared" si="3"/>
        <v>0</v>
      </c>
      <c r="N29" s="91">
        <f t="shared" si="4"/>
        <v>0</v>
      </c>
      <c r="O29" s="209"/>
      <c r="P29" s="193">
        <v>0</v>
      </c>
      <c r="Q29" s="207">
        <f t="shared" si="16"/>
        <v>0</v>
      </c>
      <c r="R29" s="196">
        <v>0</v>
      </c>
      <c r="S29" s="30">
        <f t="shared" si="17"/>
        <v>0</v>
      </c>
      <c r="T29" s="196">
        <v>0</v>
      </c>
      <c r="U29" s="30">
        <f t="shared" si="18"/>
        <v>0</v>
      </c>
      <c r="V29" s="196">
        <v>0</v>
      </c>
      <c r="W29" s="30">
        <f t="shared" si="19"/>
        <v>0</v>
      </c>
      <c r="X29" s="196">
        <v>0</v>
      </c>
      <c r="Y29" s="30">
        <f t="shared" si="20"/>
        <v>0</v>
      </c>
      <c r="Z29" s="196">
        <v>0</v>
      </c>
      <c r="AA29" s="30">
        <f t="shared" si="21"/>
        <v>0</v>
      </c>
      <c r="AB29" s="196">
        <v>0</v>
      </c>
      <c r="AC29" s="30">
        <f t="shared" si="22"/>
        <v>0</v>
      </c>
      <c r="AD29" s="196">
        <v>0</v>
      </c>
      <c r="AE29" s="30">
        <f t="shared" si="23"/>
        <v>0</v>
      </c>
      <c r="AF29" s="196">
        <v>0</v>
      </c>
      <c r="AG29" s="30">
        <f t="shared" si="24"/>
        <v>0</v>
      </c>
      <c r="AH29" s="196">
        <v>0</v>
      </c>
      <c r="AI29" s="30">
        <f t="shared" si="25"/>
        <v>0</v>
      </c>
      <c r="AJ29" s="196">
        <v>0</v>
      </c>
      <c r="AK29" s="30">
        <f t="shared" si="26"/>
        <v>0</v>
      </c>
      <c r="AM29" s="142">
        <f t="shared" si="0"/>
        <v>0</v>
      </c>
      <c r="AN29" s="45">
        <f t="shared" si="1"/>
        <v>0</v>
      </c>
      <c r="AO29" s="144">
        <f t="shared" si="2"/>
        <v>0</v>
      </c>
    </row>
    <row r="30" spans="1:41" x14ac:dyDescent="0.25">
      <c r="A30" s="185"/>
      <c r="B30" s="172"/>
      <c r="C30" s="172"/>
      <c r="D30" s="202"/>
      <c r="E30" s="203"/>
      <c r="F30" s="203"/>
      <c r="G30" s="203"/>
      <c r="H30" s="204">
        <v>0</v>
      </c>
      <c r="I30" s="205">
        <v>0</v>
      </c>
      <c r="J30" s="205" t="s">
        <v>1048</v>
      </c>
      <c r="K30" s="90" t="str">
        <f>IF(OR('Service Center Information'!$B$12=0,'Service Center Information'!$B$13=0),"ERROR",IF(G30&lt;'Service Center Information'!$B$12,"Yes","No"))</f>
        <v>ERROR</v>
      </c>
      <c r="L30" s="89">
        <f>ROUND(IF(K30="ERROR",0,IF(K30="YES",0,IF(((G30-'Service Center Information'!$B$12)/365*12)&gt;12,12,(G30-'Service Center Information'!$B$12)/365*12))),0)</f>
        <v>0</v>
      </c>
      <c r="M30" s="91">
        <f t="shared" si="3"/>
        <v>0</v>
      </c>
      <c r="N30" s="91">
        <f t="shared" si="4"/>
        <v>0</v>
      </c>
      <c r="O30" s="209"/>
      <c r="P30" s="193">
        <v>0</v>
      </c>
      <c r="Q30" s="207">
        <f t="shared" si="16"/>
        <v>0</v>
      </c>
      <c r="R30" s="196">
        <v>0</v>
      </c>
      <c r="S30" s="30">
        <f t="shared" si="17"/>
        <v>0</v>
      </c>
      <c r="T30" s="196">
        <v>0</v>
      </c>
      <c r="U30" s="30">
        <f t="shared" si="18"/>
        <v>0</v>
      </c>
      <c r="V30" s="196">
        <v>0</v>
      </c>
      <c r="W30" s="30">
        <f t="shared" si="19"/>
        <v>0</v>
      </c>
      <c r="X30" s="196">
        <v>0</v>
      </c>
      <c r="Y30" s="30">
        <f t="shared" si="20"/>
        <v>0</v>
      </c>
      <c r="Z30" s="196">
        <v>0</v>
      </c>
      <c r="AA30" s="30">
        <f t="shared" si="21"/>
        <v>0</v>
      </c>
      <c r="AB30" s="196">
        <v>0</v>
      </c>
      <c r="AC30" s="30">
        <f t="shared" si="22"/>
        <v>0</v>
      </c>
      <c r="AD30" s="196">
        <v>0</v>
      </c>
      <c r="AE30" s="30">
        <f t="shared" si="23"/>
        <v>0</v>
      </c>
      <c r="AF30" s="196">
        <v>0</v>
      </c>
      <c r="AG30" s="30">
        <f t="shared" si="24"/>
        <v>0</v>
      </c>
      <c r="AH30" s="196">
        <v>0</v>
      </c>
      <c r="AI30" s="30">
        <f t="shared" si="25"/>
        <v>0</v>
      </c>
      <c r="AJ30" s="196">
        <v>0</v>
      </c>
      <c r="AK30" s="30">
        <f t="shared" si="26"/>
        <v>0</v>
      </c>
      <c r="AM30" s="142">
        <f t="shared" si="0"/>
        <v>0</v>
      </c>
      <c r="AN30" s="45">
        <f t="shared" si="1"/>
        <v>0</v>
      </c>
      <c r="AO30" s="144">
        <f t="shared" si="2"/>
        <v>0</v>
      </c>
    </row>
    <row r="31" spans="1:41" x14ac:dyDescent="0.25">
      <c r="A31" s="185"/>
      <c r="B31" s="172"/>
      <c r="C31" s="172"/>
      <c r="D31" s="202"/>
      <c r="E31" s="203"/>
      <c r="F31" s="203"/>
      <c r="G31" s="203"/>
      <c r="H31" s="204">
        <v>0</v>
      </c>
      <c r="I31" s="205">
        <v>0</v>
      </c>
      <c r="J31" s="205" t="s">
        <v>1048</v>
      </c>
      <c r="K31" s="90" t="str">
        <f>IF(OR('Service Center Information'!$B$12=0,'Service Center Information'!$B$13=0),"ERROR",IF(G31&lt;'Service Center Information'!$B$12,"Yes","No"))</f>
        <v>ERROR</v>
      </c>
      <c r="L31" s="89">
        <f>ROUND(IF(K31="ERROR",0,IF(K31="YES",0,IF(((G31-'Service Center Information'!$B$12)/365*12)&gt;12,12,(G31-'Service Center Information'!$B$12)/365*12))),0)</f>
        <v>0</v>
      </c>
      <c r="M31" s="91">
        <f t="shared" si="3"/>
        <v>0</v>
      </c>
      <c r="N31" s="91">
        <f t="shared" si="4"/>
        <v>0</v>
      </c>
      <c r="O31" s="209"/>
      <c r="P31" s="193">
        <v>0</v>
      </c>
      <c r="Q31" s="207">
        <f t="shared" si="16"/>
        <v>0</v>
      </c>
      <c r="R31" s="196">
        <v>0</v>
      </c>
      <c r="S31" s="30">
        <f t="shared" si="17"/>
        <v>0</v>
      </c>
      <c r="T31" s="196">
        <v>0</v>
      </c>
      <c r="U31" s="30">
        <f t="shared" si="18"/>
        <v>0</v>
      </c>
      <c r="V31" s="196">
        <v>0</v>
      </c>
      <c r="W31" s="30">
        <f t="shared" si="19"/>
        <v>0</v>
      </c>
      <c r="X31" s="196">
        <v>0</v>
      </c>
      <c r="Y31" s="30">
        <f t="shared" si="20"/>
        <v>0</v>
      </c>
      <c r="Z31" s="196">
        <v>0</v>
      </c>
      <c r="AA31" s="30">
        <f t="shared" si="21"/>
        <v>0</v>
      </c>
      <c r="AB31" s="196">
        <v>0</v>
      </c>
      <c r="AC31" s="30">
        <f t="shared" si="22"/>
        <v>0</v>
      </c>
      <c r="AD31" s="196">
        <v>0</v>
      </c>
      <c r="AE31" s="30">
        <f t="shared" si="23"/>
        <v>0</v>
      </c>
      <c r="AF31" s="196">
        <v>0</v>
      </c>
      <c r="AG31" s="30">
        <f t="shared" si="24"/>
        <v>0</v>
      </c>
      <c r="AH31" s="196">
        <v>0</v>
      </c>
      <c r="AI31" s="30">
        <f t="shared" si="25"/>
        <v>0</v>
      </c>
      <c r="AJ31" s="196">
        <v>0</v>
      </c>
      <c r="AK31" s="30">
        <f t="shared" si="26"/>
        <v>0</v>
      </c>
      <c r="AM31" s="142">
        <f t="shared" si="0"/>
        <v>0</v>
      </c>
      <c r="AN31" s="45">
        <f t="shared" si="1"/>
        <v>0</v>
      </c>
      <c r="AO31" s="144">
        <f t="shared" si="2"/>
        <v>0</v>
      </c>
    </row>
    <row r="32" spans="1:41" x14ac:dyDescent="0.25">
      <c r="A32" s="185"/>
      <c r="B32" s="172"/>
      <c r="C32" s="172"/>
      <c r="D32" s="202"/>
      <c r="E32" s="203"/>
      <c r="F32" s="203"/>
      <c r="G32" s="203"/>
      <c r="H32" s="204">
        <v>0</v>
      </c>
      <c r="I32" s="205">
        <v>0</v>
      </c>
      <c r="J32" s="205" t="s">
        <v>1048</v>
      </c>
      <c r="K32" s="90" t="str">
        <f>IF(OR('Service Center Information'!$B$12=0,'Service Center Information'!$B$13=0),"ERROR",IF(G32&lt;'Service Center Information'!$B$12,"Yes","No"))</f>
        <v>ERROR</v>
      </c>
      <c r="L32" s="89">
        <f>ROUND(IF(K32="ERROR",0,IF(K32="YES",0,IF(((G32-'Service Center Information'!$B$12)/365*12)&gt;12,12,(G32-'Service Center Information'!$B$12)/365*12))),0)</f>
        <v>0</v>
      </c>
      <c r="M32" s="91">
        <f t="shared" si="3"/>
        <v>0</v>
      </c>
      <c r="N32" s="91">
        <f t="shared" si="4"/>
        <v>0</v>
      </c>
      <c r="O32" s="209"/>
      <c r="P32" s="193">
        <v>0</v>
      </c>
      <c r="Q32" s="207">
        <f t="shared" si="16"/>
        <v>0</v>
      </c>
      <c r="R32" s="196">
        <v>0</v>
      </c>
      <c r="S32" s="30">
        <f t="shared" si="17"/>
        <v>0</v>
      </c>
      <c r="T32" s="196">
        <v>0</v>
      </c>
      <c r="U32" s="30">
        <f t="shared" si="18"/>
        <v>0</v>
      </c>
      <c r="V32" s="196">
        <v>0</v>
      </c>
      <c r="W32" s="30">
        <f t="shared" si="19"/>
        <v>0</v>
      </c>
      <c r="X32" s="196">
        <v>0</v>
      </c>
      <c r="Y32" s="30">
        <f t="shared" si="20"/>
        <v>0</v>
      </c>
      <c r="Z32" s="196">
        <v>0</v>
      </c>
      <c r="AA32" s="30">
        <f t="shared" si="21"/>
        <v>0</v>
      </c>
      <c r="AB32" s="196">
        <v>0</v>
      </c>
      <c r="AC32" s="30">
        <f t="shared" si="22"/>
        <v>0</v>
      </c>
      <c r="AD32" s="196">
        <v>0</v>
      </c>
      <c r="AE32" s="30">
        <f t="shared" si="23"/>
        <v>0</v>
      </c>
      <c r="AF32" s="196">
        <v>0</v>
      </c>
      <c r="AG32" s="30">
        <f t="shared" si="24"/>
        <v>0</v>
      </c>
      <c r="AH32" s="196">
        <v>0</v>
      </c>
      <c r="AI32" s="30">
        <f t="shared" si="25"/>
        <v>0</v>
      </c>
      <c r="AJ32" s="196">
        <v>0</v>
      </c>
      <c r="AK32" s="30">
        <f t="shared" si="26"/>
        <v>0</v>
      </c>
      <c r="AM32" s="142">
        <f t="shared" si="0"/>
        <v>0</v>
      </c>
      <c r="AN32" s="45">
        <f t="shared" si="1"/>
        <v>0</v>
      </c>
      <c r="AO32" s="144">
        <f t="shared" si="2"/>
        <v>0</v>
      </c>
    </row>
    <row r="33" spans="1:41" x14ac:dyDescent="0.25">
      <c r="A33" s="185"/>
      <c r="B33" s="172"/>
      <c r="C33" s="172"/>
      <c r="D33" s="202"/>
      <c r="E33" s="203"/>
      <c r="F33" s="203"/>
      <c r="G33" s="203"/>
      <c r="H33" s="204">
        <v>0</v>
      </c>
      <c r="I33" s="205">
        <v>0</v>
      </c>
      <c r="J33" s="205" t="s">
        <v>1048</v>
      </c>
      <c r="K33" s="90" t="str">
        <f>IF(OR('Service Center Information'!$B$12=0,'Service Center Information'!$B$13=0),"ERROR",IF(G33&lt;'Service Center Information'!$B$12,"Yes","No"))</f>
        <v>ERROR</v>
      </c>
      <c r="L33" s="89">
        <f>ROUND(IF(K33="ERROR",0,IF(K33="YES",0,IF(((G33-'Service Center Information'!$B$12)/365*12)&gt;12,12,(G33-'Service Center Information'!$B$12)/365*12))),0)</f>
        <v>0</v>
      </c>
      <c r="M33" s="91">
        <f t="shared" si="3"/>
        <v>0</v>
      </c>
      <c r="N33" s="91">
        <f t="shared" si="4"/>
        <v>0</v>
      </c>
      <c r="O33" s="209"/>
      <c r="P33" s="193">
        <v>0</v>
      </c>
      <c r="Q33" s="207">
        <f t="shared" si="16"/>
        <v>0</v>
      </c>
      <c r="R33" s="196">
        <v>0</v>
      </c>
      <c r="S33" s="30">
        <f t="shared" si="17"/>
        <v>0</v>
      </c>
      <c r="T33" s="196">
        <v>0</v>
      </c>
      <c r="U33" s="30">
        <f t="shared" si="18"/>
        <v>0</v>
      </c>
      <c r="V33" s="196">
        <v>0</v>
      </c>
      <c r="W33" s="30">
        <f t="shared" si="19"/>
        <v>0</v>
      </c>
      <c r="X33" s="196">
        <v>0</v>
      </c>
      <c r="Y33" s="30">
        <f t="shared" si="20"/>
        <v>0</v>
      </c>
      <c r="Z33" s="196">
        <v>0</v>
      </c>
      <c r="AA33" s="30">
        <f t="shared" si="21"/>
        <v>0</v>
      </c>
      <c r="AB33" s="196">
        <v>0</v>
      </c>
      <c r="AC33" s="30">
        <f t="shared" si="22"/>
        <v>0</v>
      </c>
      <c r="AD33" s="196">
        <v>0</v>
      </c>
      <c r="AE33" s="30">
        <f t="shared" si="23"/>
        <v>0</v>
      </c>
      <c r="AF33" s="196">
        <v>0</v>
      </c>
      <c r="AG33" s="30">
        <f t="shared" si="24"/>
        <v>0</v>
      </c>
      <c r="AH33" s="196">
        <v>0</v>
      </c>
      <c r="AI33" s="30">
        <f t="shared" si="25"/>
        <v>0</v>
      </c>
      <c r="AJ33" s="196">
        <v>0</v>
      </c>
      <c r="AK33" s="30">
        <f t="shared" si="26"/>
        <v>0</v>
      </c>
      <c r="AM33" s="142">
        <f t="shared" si="0"/>
        <v>0</v>
      </c>
      <c r="AN33" s="45">
        <f t="shared" si="1"/>
        <v>0</v>
      </c>
      <c r="AO33" s="144">
        <f t="shared" si="2"/>
        <v>0</v>
      </c>
    </row>
    <row r="34" spans="1:41" x14ac:dyDescent="0.25">
      <c r="A34" s="185"/>
      <c r="B34" s="172"/>
      <c r="C34" s="172"/>
      <c r="D34" s="202"/>
      <c r="E34" s="203"/>
      <c r="F34" s="203"/>
      <c r="G34" s="203"/>
      <c r="H34" s="204">
        <v>0</v>
      </c>
      <c r="I34" s="205">
        <v>0</v>
      </c>
      <c r="J34" s="205" t="s">
        <v>1048</v>
      </c>
      <c r="K34" s="90" t="str">
        <f>IF(OR('Service Center Information'!$B$12=0,'Service Center Information'!$B$13=0),"ERROR",IF(G34&lt;'Service Center Information'!$B$12,"Yes","No"))</f>
        <v>ERROR</v>
      </c>
      <c r="L34" s="89">
        <f>ROUND(IF(K34="ERROR",0,IF(K34="YES",0,IF(((G34-'Service Center Information'!$B$12)/365*12)&gt;12,12,(G34-'Service Center Information'!$B$12)/365*12))),0)</f>
        <v>0</v>
      </c>
      <c r="M34" s="91">
        <f t="shared" si="3"/>
        <v>0</v>
      </c>
      <c r="N34" s="91">
        <f t="shared" si="4"/>
        <v>0</v>
      </c>
      <c r="O34" s="209"/>
      <c r="P34" s="193">
        <v>0</v>
      </c>
      <c r="Q34" s="207">
        <f t="shared" si="16"/>
        <v>0</v>
      </c>
      <c r="R34" s="196">
        <v>0</v>
      </c>
      <c r="S34" s="30">
        <f t="shared" si="17"/>
        <v>0</v>
      </c>
      <c r="T34" s="196">
        <v>0</v>
      </c>
      <c r="U34" s="30">
        <f t="shared" si="18"/>
        <v>0</v>
      </c>
      <c r="V34" s="196">
        <v>0</v>
      </c>
      <c r="W34" s="30">
        <f t="shared" si="19"/>
        <v>0</v>
      </c>
      <c r="X34" s="196">
        <v>0</v>
      </c>
      <c r="Y34" s="30">
        <f t="shared" si="20"/>
        <v>0</v>
      </c>
      <c r="Z34" s="196">
        <v>0</v>
      </c>
      <c r="AA34" s="30">
        <f t="shared" si="21"/>
        <v>0</v>
      </c>
      <c r="AB34" s="196">
        <v>0</v>
      </c>
      <c r="AC34" s="30">
        <f t="shared" si="22"/>
        <v>0</v>
      </c>
      <c r="AD34" s="196">
        <v>0</v>
      </c>
      <c r="AE34" s="30">
        <f t="shared" si="23"/>
        <v>0</v>
      </c>
      <c r="AF34" s="196">
        <v>0</v>
      </c>
      <c r="AG34" s="30">
        <f t="shared" si="24"/>
        <v>0</v>
      </c>
      <c r="AH34" s="196">
        <v>0</v>
      </c>
      <c r="AI34" s="30">
        <f t="shared" si="25"/>
        <v>0</v>
      </c>
      <c r="AJ34" s="196">
        <v>0</v>
      </c>
      <c r="AK34" s="30">
        <f t="shared" si="26"/>
        <v>0</v>
      </c>
      <c r="AM34" s="142">
        <f t="shared" si="0"/>
        <v>0</v>
      </c>
      <c r="AN34" s="45">
        <f t="shared" si="1"/>
        <v>0</v>
      </c>
      <c r="AO34" s="144">
        <f t="shared" si="2"/>
        <v>0</v>
      </c>
    </row>
    <row r="35" spans="1:41" x14ac:dyDescent="0.25">
      <c r="A35" s="185"/>
      <c r="B35" s="172"/>
      <c r="C35" s="172"/>
      <c r="D35" s="202"/>
      <c r="E35" s="203"/>
      <c r="F35" s="203"/>
      <c r="G35" s="203"/>
      <c r="H35" s="204">
        <v>0</v>
      </c>
      <c r="I35" s="205">
        <v>0</v>
      </c>
      <c r="J35" s="205" t="s">
        <v>1048</v>
      </c>
      <c r="K35" s="90" t="str">
        <f>IF(OR('Service Center Information'!$B$12=0,'Service Center Information'!$B$13=0),"ERROR",IF(G35&lt;'Service Center Information'!$B$12,"Yes","No"))</f>
        <v>ERROR</v>
      </c>
      <c r="L35" s="89">
        <f>ROUND(IF(K35="ERROR",0,IF(K35="YES",0,IF(((G35-'Service Center Information'!$B$12)/365*12)&gt;12,12,(G35-'Service Center Information'!$B$12)/365*12))),0)</f>
        <v>0</v>
      </c>
      <c r="M35" s="91">
        <f t="shared" si="3"/>
        <v>0</v>
      </c>
      <c r="N35" s="91">
        <f t="shared" si="4"/>
        <v>0</v>
      </c>
      <c r="O35" s="209"/>
      <c r="P35" s="193">
        <v>0</v>
      </c>
      <c r="Q35" s="207">
        <f t="shared" si="16"/>
        <v>0</v>
      </c>
      <c r="R35" s="196">
        <v>0</v>
      </c>
      <c r="S35" s="30">
        <f t="shared" si="17"/>
        <v>0</v>
      </c>
      <c r="T35" s="196">
        <v>0</v>
      </c>
      <c r="U35" s="30">
        <f t="shared" si="18"/>
        <v>0</v>
      </c>
      <c r="V35" s="196">
        <v>0</v>
      </c>
      <c r="W35" s="30">
        <f t="shared" si="19"/>
        <v>0</v>
      </c>
      <c r="X35" s="196">
        <v>0</v>
      </c>
      <c r="Y35" s="30">
        <f t="shared" si="20"/>
        <v>0</v>
      </c>
      <c r="Z35" s="196">
        <v>0</v>
      </c>
      <c r="AA35" s="30">
        <f t="shared" si="21"/>
        <v>0</v>
      </c>
      <c r="AB35" s="196">
        <v>0</v>
      </c>
      <c r="AC35" s="30">
        <f t="shared" si="22"/>
        <v>0</v>
      </c>
      <c r="AD35" s="196">
        <v>0</v>
      </c>
      <c r="AE35" s="30">
        <f t="shared" si="23"/>
        <v>0</v>
      </c>
      <c r="AF35" s="196">
        <v>0</v>
      </c>
      <c r="AG35" s="30">
        <f t="shared" si="24"/>
        <v>0</v>
      </c>
      <c r="AH35" s="196">
        <v>0</v>
      </c>
      <c r="AI35" s="30">
        <f t="shared" si="25"/>
        <v>0</v>
      </c>
      <c r="AJ35" s="196">
        <v>0</v>
      </c>
      <c r="AK35" s="30">
        <f t="shared" si="26"/>
        <v>0</v>
      </c>
      <c r="AM35" s="142">
        <f t="shared" si="0"/>
        <v>0</v>
      </c>
      <c r="AN35" s="45">
        <f t="shared" si="1"/>
        <v>0</v>
      </c>
      <c r="AO35" s="144">
        <f t="shared" si="2"/>
        <v>0</v>
      </c>
    </row>
    <row r="36" spans="1:41" x14ac:dyDescent="0.25">
      <c r="A36" s="185"/>
      <c r="B36" s="172"/>
      <c r="C36" s="172"/>
      <c r="D36" s="202"/>
      <c r="E36" s="203"/>
      <c r="F36" s="203"/>
      <c r="G36" s="203"/>
      <c r="H36" s="204">
        <v>0</v>
      </c>
      <c r="I36" s="205">
        <v>0</v>
      </c>
      <c r="J36" s="205" t="s">
        <v>1048</v>
      </c>
      <c r="K36" s="90" t="str">
        <f>IF(OR('Service Center Information'!$B$12=0,'Service Center Information'!$B$13=0),"ERROR",IF(G36&lt;'Service Center Information'!$B$12,"Yes","No"))</f>
        <v>ERROR</v>
      </c>
      <c r="L36" s="89">
        <f>ROUND(IF(K36="ERROR",0,IF(K36="YES",0,IF(((G36-'Service Center Information'!$B$12)/365*12)&gt;12,12,(G36-'Service Center Information'!$B$12)/365*12))),0)</f>
        <v>0</v>
      </c>
      <c r="M36" s="91">
        <f t="shared" si="3"/>
        <v>0</v>
      </c>
      <c r="N36" s="91">
        <f t="shared" si="4"/>
        <v>0</v>
      </c>
      <c r="O36" s="209"/>
      <c r="P36" s="193">
        <v>0</v>
      </c>
      <c r="Q36" s="207">
        <f t="shared" si="16"/>
        <v>0</v>
      </c>
      <c r="R36" s="196">
        <v>0</v>
      </c>
      <c r="S36" s="30">
        <f t="shared" si="17"/>
        <v>0</v>
      </c>
      <c r="T36" s="196">
        <v>0</v>
      </c>
      <c r="U36" s="30">
        <f t="shared" si="18"/>
        <v>0</v>
      </c>
      <c r="V36" s="196">
        <v>0</v>
      </c>
      <c r="W36" s="30">
        <f t="shared" si="19"/>
        <v>0</v>
      </c>
      <c r="X36" s="196">
        <v>0</v>
      </c>
      <c r="Y36" s="30">
        <f t="shared" si="20"/>
        <v>0</v>
      </c>
      <c r="Z36" s="196">
        <v>0</v>
      </c>
      <c r="AA36" s="30">
        <f t="shared" si="21"/>
        <v>0</v>
      </c>
      <c r="AB36" s="196">
        <v>0</v>
      </c>
      <c r="AC36" s="30">
        <f t="shared" si="22"/>
        <v>0</v>
      </c>
      <c r="AD36" s="196">
        <v>0</v>
      </c>
      <c r="AE36" s="30">
        <f t="shared" si="23"/>
        <v>0</v>
      </c>
      <c r="AF36" s="196">
        <v>0</v>
      </c>
      <c r="AG36" s="30">
        <f t="shared" si="24"/>
        <v>0</v>
      </c>
      <c r="AH36" s="196">
        <v>0</v>
      </c>
      <c r="AI36" s="30">
        <f t="shared" si="25"/>
        <v>0</v>
      </c>
      <c r="AJ36" s="196">
        <v>0</v>
      </c>
      <c r="AK36" s="30">
        <f t="shared" si="26"/>
        <v>0</v>
      </c>
      <c r="AM36" s="142">
        <f t="shared" si="0"/>
        <v>0</v>
      </c>
      <c r="AN36" s="45">
        <f t="shared" si="1"/>
        <v>0</v>
      </c>
      <c r="AO36" s="144">
        <f t="shared" si="2"/>
        <v>0</v>
      </c>
    </row>
    <row r="37" spans="1:41" x14ac:dyDescent="0.25">
      <c r="A37" s="185"/>
      <c r="B37" s="172"/>
      <c r="C37" s="172"/>
      <c r="D37" s="202"/>
      <c r="E37" s="203"/>
      <c r="F37" s="203"/>
      <c r="G37" s="203"/>
      <c r="H37" s="204">
        <v>0</v>
      </c>
      <c r="I37" s="205">
        <v>0</v>
      </c>
      <c r="J37" s="205" t="s">
        <v>1048</v>
      </c>
      <c r="K37" s="90" t="str">
        <f>IF(OR('Service Center Information'!$B$12=0,'Service Center Information'!$B$13=0),"ERROR",IF(G37&lt;'Service Center Information'!$B$12,"Yes","No"))</f>
        <v>ERROR</v>
      </c>
      <c r="L37" s="89">
        <f>ROUND(IF(K37="ERROR",0,IF(K37="YES",0,IF(((G37-'Service Center Information'!$B$12)/365*12)&gt;12,12,(G37-'Service Center Information'!$B$12)/365*12))),0)</f>
        <v>0</v>
      </c>
      <c r="M37" s="91">
        <f t="shared" si="3"/>
        <v>0</v>
      </c>
      <c r="N37" s="91">
        <f t="shared" si="4"/>
        <v>0</v>
      </c>
      <c r="O37" s="209"/>
      <c r="P37" s="193">
        <v>0</v>
      </c>
      <c r="Q37" s="207">
        <f t="shared" si="16"/>
        <v>0</v>
      </c>
      <c r="R37" s="196">
        <v>0</v>
      </c>
      <c r="S37" s="30">
        <f t="shared" si="17"/>
        <v>0</v>
      </c>
      <c r="T37" s="196">
        <v>0</v>
      </c>
      <c r="U37" s="30">
        <f t="shared" si="18"/>
        <v>0</v>
      </c>
      <c r="V37" s="196">
        <v>0</v>
      </c>
      <c r="W37" s="30">
        <f t="shared" si="19"/>
        <v>0</v>
      </c>
      <c r="X37" s="196">
        <v>0</v>
      </c>
      <c r="Y37" s="30">
        <f t="shared" si="20"/>
        <v>0</v>
      </c>
      <c r="Z37" s="196">
        <v>0</v>
      </c>
      <c r="AA37" s="30">
        <f t="shared" si="21"/>
        <v>0</v>
      </c>
      <c r="AB37" s="196">
        <v>0</v>
      </c>
      <c r="AC37" s="30">
        <f t="shared" si="22"/>
        <v>0</v>
      </c>
      <c r="AD37" s="196">
        <v>0</v>
      </c>
      <c r="AE37" s="30">
        <f t="shared" si="23"/>
        <v>0</v>
      </c>
      <c r="AF37" s="196">
        <v>0</v>
      </c>
      <c r="AG37" s="30">
        <f t="shared" si="24"/>
        <v>0</v>
      </c>
      <c r="AH37" s="196">
        <v>0</v>
      </c>
      <c r="AI37" s="30">
        <f t="shared" si="25"/>
        <v>0</v>
      </c>
      <c r="AJ37" s="196">
        <v>0</v>
      </c>
      <c r="AK37" s="30">
        <f t="shared" si="26"/>
        <v>0</v>
      </c>
      <c r="AM37" s="142">
        <f t="shared" si="0"/>
        <v>0</v>
      </c>
      <c r="AN37" s="45">
        <f t="shared" si="1"/>
        <v>0</v>
      </c>
      <c r="AO37" s="144">
        <f t="shared" si="2"/>
        <v>0</v>
      </c>
    </row>
    <row r="38" spans="1:41" x14ac:dyDescent="0.25">
      <c r="A38" s="185"/>
      <c r="B38" s="172"/>
      <c r="C38" s="172"/>
      <c r="D38" s="202"/>
      <c r="E38" s="203"/>
      <c r="F38" s="203"/>
      <c r="G38" s="203"/>
      <c r="H38" s="204">
        <v>0</v>
      </c>
      <c r="I38" s="205">
        <v>0</v>
      </c>
      <c r="J38" s="205" t="s">
        <v>1048</v>
      </c>
      <c r="K38" s="90" t="str">
        <f>IF(OR('Service Center Information'!$B$12=0,'Service Center Information'!$B$13=0),"ERROR",IF(G38&lt;'Service Center Information'!$B$12,"Yes","No"))</f>
        <v>ERROR</v>
      </c>
      <c r="L38" s="89">
        <f>ROUND(IF(K38="ERROR",0,IF(K38="YES",0,IF(((G38-'Service Center Information'!$B$12)/365*12)&gt;12,12,(G38-'Service Center Information'!$B$12)/365*12))),0)</f>
        <v>0</v>
      </c>
      <c r="M38" s="91">
        <f t="shared" si="3"/>
        <v>0</v>
      </c>
      <c r="N38" s="91">
        <f t="shared" si="4"/>
        <v>0</v>
      </c>
      <c r="O38" s="209"/>
      <c r="P38" s="193">
        <v>0</v>
      </c>
      <c r="Q38" s="207">
        <f t="shared" si="16"/>
        <v>0</v>
      </c>
      <c r="R38" s="196">
        <v>0</v>
      </c>
      <c r="S38" s="30">
        <f t="shared" si="17"/>
        <v>0</v>
      </c>
      <c r="T38" s="196">
        <v>0</v>
      </c>
      <c r="U38" s="30">
        <f t="shared" si="18"/>
        <v>0</v>
      </c>
      <c r="V38" s="196">
        <v>0</v>
      </c>
      <c r="W38" s="30">
        <f t="shared" si="19"/>
        <v>0</v>
      </c>
      <c r="X38" s="196">
        <v>0</v>
      </c>
      <c r="Y38" s="30">
        <f t="shared" si="20"/>
        <v>0</v>
      </c>
      <c r="Z38" s="196">
        <v>0</v>
      </c>
      <c r="AA38" s="30">
        <f t="shared" si="21"/>
        <v>0</v>
      </c>
      <c r="AB38" s="196">
        <v>0</v>
      </c>
      <c r="AC38" s="30">
        <f t="shared" si="22"/>
        <v>0</v>
      </c>
      <c r="AD38" s="196">
        <v>0</v>
      </c>
      <c r="AE38" s="30">
        <f t="shared" si="23"/>
        <v>0</v>
      </c>
      <c r="AF38" s="196">
        <v>0</v>
      </c>
      <c r="AG38" s="30">
        <f t="shared" si="24"/>
        <v>0</v>
      </c>
      <c r="AH38" s="196">
        <v>0</v>
      </c>
      <c r="AI38" s="30">
        <f t="shared" si="25"/>
        <v>0</v>
      </c>
      <c r="AJ38" s="196">
        <v>0</v>
      </c>
      <c r="AK38" s="30">
        <f t="shared" si="26"/>
        <v>0</v>
      </c>
      <c r="AM38" s="142">
        <f t="shared" si="0"/>
        <v>0</v>
      </c>
      <c r="AN38" s="45">
        <f t="shared" si="1"/>
        <v>0</v>
      </c>
      <c r="AO38" s="144">
        <f t="shared" si="2"/>
        <v>0</v>
      </c>
    </row>
    <row r="39" spans="1:41" x14ac:dyDescent="0.25">
      <c r="A39" s="185"/>
      <c r="B39" s="172"/>
      <c r="C39" s="172"/>
      <c r="D39" s="202"/>
      <c r="E39" s="203"/>
      <c r="F39" s="203"/>
      <c r="G39" s="203"/>
      <c r="H39" s="204">
        <v>0</v>
      </c>
      <c r="I39" s="205">
        <v>0</v>
      </c>
      <c r="J39" s="205" t="s">
        <v>1048</v>
      </c>
      <c r="K39" s="90" t="str">
        <f>IF(OR('Service Center Information'!$B$12=0,'Service Center Information'!$B$13=0),"ERROR",IF(G39&lt;'Service Center Information'!$B$12,"Yes","No"))</f>
        <v>ERROR</v>
      </c>
      <c r="L39" s="89">
        <f>ROUND(IF(K39="ERROR",0,IF(K39="YES",0,IF(((G39-'Service Center Information'!$B$12)/365*12)&gt;12,12,(G39-'Service Center Information'!$B$12)/365*12))),0)</f>
        <v>0</v>
      </c>
      <c r="M39" s="91">
        <f t="shared" si="3"/>
        <v>0</v>
      </c>
      <c r="N39" s="91">
        <f t="shared" si="4"/>
        <v>0</v>
      </c>
      <c r="O39" s="209"/>
      <c r="P39" s="193">
        <v>0</v>
      </c>
      <c r="Q39" s="207">
        <f>$N39*P39</f>
        <v>0</v>
      </c>
      <c r="R39" s="196">
        <v>0</v>
      </c>
      <c r="S39" s="30">
        <f>$N39*R39</f>
        <v>0</v>
      </c>
      <c r="T39" s="196">
        <v>0</v>
      </c>
      <c r="U39" s="30">
        <f>$N39*T39</f>
        <v>0</v>
      </c>
      <c r="V39" s="196">
        <v>0</v>
      </c>
      <c r="W39" s="30">
        <f>$N39*V39</f>
        <v>0</v>
      </c>
      <c r="X39" s="196">
        <v>0</v>
      </c>
      <c r="Y39" s="30">
        <f>$N39*X39</f>
        <v>0</v>
      </c>
      <c r="Z39" s="196">
        <v>0</v>
      </c>
      <c r="AA39" s="30">
        <f>$N39*Z39</f>
        <v>0</v>
      </c>
      <c r="AB39" s="196">
        <v>0</v>
      </c>
      <c r="AC39" s="30">
        <f>$N39*AB39</f>
        <v>0</v>
      </c>
      <c r="AD39" s="196">
        <v>0</v>
      </c>
      <c r="AE39" s="30">
        <f>$N39*AD39</f>
        <v>0</v>
      </c>
      <c r="AF39" s="196">
        <v>0</v>
      </c>
      <c r="AG39" s="30">
        <f>$N39*AF39</f>
        <v>0</v>
      </c>
      <c r="AH39" s="196">
        <v>0</v>
      </c>
      <c r="AI39" s="30">
        <f>$N39*AH39</f>
        <v>0</v>
      </c>
      <c r="AJ39" s="196">
        <v>0</v>
      </c>
      <c r="AK39" s="30">
        <f>$N39*AJ39</f>
        <v>0</v>
      </c>
      <c r="AM39" s="142">
        <f t="shared" si="0"/>
        <v>0</v>
      </c>
      <c r="AN39" s="45">
        <f t="shared" si="1"/>
        <v>0</v>
      </c>
      <c r="AO39" s="144">
        <f t="shared" si="2"/>
        <v>0</v>
      </c>
    </row>
    <row r="40" spans="1:41" ht="15.75" thickBot="1" x14ac:dyDescent="0.3">
      <c r="A40" s="185"/>
      <c r="B40" s="172"/>
      <c r="C40" s="172"/>
      <c r="D40" s="202"/>
      <c r="E40" s="203"/>
      <c r="F40" s="203"/>
      <c r="G40" s="203"/>
      <c r="H40" s="204">
        <v>0</v>
      </c>
      <c r="I40" s="205">
        <v>0</v>
      </c>
      <c r="J40" s="205" t="s">
        <v>1048</v>
      </c>
      <c r="K40" s="90" t="str">
        <f>IF(OR('Service Center Information'!$B$12=0,'Service Center Information'!$B$13=0),"ERROR",IF(G40&lt;'Service Center Information'!$B$12,"Yes","No"))</f>
        <v>ERROR</v>
      </c>
      <c r="L40" s="89">
        <f>ROUND(IF(K40="ERROR",0,IF(K40="YES",0,IF(((G40-'Service Center Information'!$B$12)/365*12)&gt;12,12,(G40-'Service Center Information'!$B$12)/365*12))),0)</f>
        <v>0</v>
      </c>
      <c r="M40" s="91">
        <f t="shared" si="3"/>
        <v>0</v>
      </c>
      <c r="N40" s="91">
        <f t="shared" si="4"/>
        <v>0</v>
      </c>
      <c r="O40" s="209"/>
      <c r="P40" s="193">
        <v>0</v>
      </c>
      <c r="Q40" s="207">
        <f>$N40*P40</f>
        <v>0</v>
      </c>
      <c r="R40" s="196">
        <v>0</v>
      </c>
      <c r="S40" s="30">
        <f>$N40*R40</f>
        <v>0</v>
      </c>
      <c r="T40" s="196">
        <v>0</v>
      </c>
      <c r="U40" s="30">
        <f>$N40*T40</f>
        <v>0</v>
      </c>
      <c r="V40" s="196">
        <v>0</v>
      </c>
      <c r="W40" s="30">
        <f>$N40*V40</f>
        <v>0</v>
      </c>
      <c r="X40" s="196">
        <v>0</v>
      </c>
      <c r="Y40" s="30">
        <f>$N40*X40</f>
        <v>0</v>
      </c>
      <c r="Z40" s="196">
        <v>0</v>
      </c>
      <c r="AA40" s="30">
        <f>$N40*Z40</f>
        <v>0</v>
      </c>
      <c r="AB40" s="196">
        <v>0</v>
      </c>
      <c r="AC40" s="30">
        <f>$N40*AB40</f>
        <v>0</v>
      </c>
      <c r="AD40" s="196">
        <v>0</v>
      </c>
      <c r="AE40" s="30">
        <f>$N40*AD40</f>
        <v>0</v>
      </c>
      <c r="AF40" s="196">
        <v>0</v>
      </c>
      <c r="AG40" s="30">
        <f>$N40*AF40</f>
        <v>0</v>
      </c>
      <c r="AH40" s="196">
        <v>0</v>
      </c>
      <c r="AI40" s="30">
        <f>$N40*AH40</f>
        <v>0</v>
      </c>
      <c r="AJ40" s="196">
        <v>0</v>
      </c>
      <c r="AK40" s="30">
        <f>$N40*AJ40</f>
        <v>0</v>
      </c>
      <c r="AM40" s="142">
        <f t="shared" si="0"/>
        <v>0</v>
      </c>
      <c r="AN40" s="45">
        <f t="shared" si="1"/>
        <v>0</v>
      </c>
      <c r="AO40" s="145">
        <f t="shared" si="2"/>
        <v>0</v>
      </c>
    </row>
    <row r="41" spans="1:41" x14ac:dyDescent="0.25">
      <c r="B41" s="50"/>
      <c r="C41" s="50"/>
      <c r="D41" s="50"/>
      <c r="E41" s="48"/>
      <c r="F41" s="48"/>
      <c r="G41" s="48"/>
      <c r="H41" s="92"/>
      <c r="I41" s="93"/>
      <c r="J41" s="93"/>
      <c r="K41" s="93"/>
      <c r="L41" s="93"/>
      <c r="M41" s="93"/>
      <c r="N41" s="93"/>
      <c r="O41" s="151"/>
      <c r="Q41" s="32"/>
      <c r="S41" s="27"/>
      <c r="AI41" s="27"/>
    </row>
    <row r="42" spans="1:41" x14ac:dyDescent="0.25">
      <c r="A42" s="38" t="s">
        <v>1</v>
      </c>
      <c r="B42" s="82"/>
      <c r="C42" s="82"/>
      <c r="D42" s="82"/>
      <c r="E42" s="88"/>
      <c r="F42" s="88"/>
      <c r="G42" s="88"/>
      <c r="H42" s="82"/>
      <c r="I42" s="90">
        <f>SUM(I10:I40)</f>
        <v>0</v>
      </c>
      <c r="J42" s="90"/>
      <c r="K42" s="90"/>
      <c r="L42" s="90"/>
      <c r="M42" s="90">
        <f>SUM(M10:M40)</f>
        <v>0</v>
      </c>
      <c r="N42" s="90">
        <f>SUM(N10:N40)</f>
        <v>0</v>
      </c>
      <c r="O42" s="152"/>
      <c r="P42" s="78"/>
      <c r="Q42" s="30">
        <f>SUM(Q10:Q40)</f>
        <v>0</v>
      </c>
      <c r="R42" s="78"/>
      <c r="S42" s="78">
        <f>SUM(S10:S40)</f>
        <v>0</v>
      </c>
      <c r="T42" s="78"/>
      <c r="U42" s="78">
        <f>SUM(U10:U40)</f>
        <v>0</v>
      </c>
      <c r="V42" s="78"/>
      <c r="W42" s="78">
        <f>SUM(W10:W40)</f>
        <v>0</v>
      </c>
      <c r="X42" s="78"/>
      <c r="Y42" s="78">
        <f>SUM(Y10:Y40)</f>
        <v>0</v>
      </c>
      <c r="Z42" s="78"/>
      <c r="AA42" s="78">
        <f>SUM(AA10:AA40)</f>
        <v>0</v>
      </c>
      <c r="AB42" s="78"/>
      <c r="AC42" s="78">
        <f>SUM(AC10:AC40)</f>
        <v>0</v>
      </c>
      <c r="AD42" s="78"/>
      <c r="AE42" s="78">
        <f>SUM(AE10:AE40)</f>
        <v>0</v>
      </c>
      <c r="AF42" s="78"/>
      <c r="AG42" s="78">
        <f>SUM(AG10:AG40)</f>
        <v>0</v>
      </c>
      <c r="AH42" s="78"/>
      <c r="AI42" s="78">
        <f>SUM(AI10:AI40)</f>
        <v>0</v>
      </c>
      <c r="AJ42" s="78"/>
      <c r="AK42" s="78">
        <f>SUM(AK10:AK40)</f>
        <v>0</v>
      </c>
      <c r="AN42" s="43">
        <f>SUMIF($9:$9,"Amount",42:42)</f>
        <v>0</v>
      </c>
      <c r="AO42" s="47">
        <f>AN42-N42</f>
        <v>0</v>
      </c>
    </row>
    <row r="43" spans="1:41" x14ac:dyDescent="0.25">
      <c r="B43" s="50"/>
      <c r="C43" s="50"/>
      <c r="D43" s="50"/>
      <c r="E43" s="48"/>
      <c r="F43" s="48"/>
      <c r="G43" s="48"/>
      <c r="H43" s="49"/>
      <c r="I43" s="49"/>
      <c r="J43" s="49"/>
      <c r="K43" s="49"/>
      <c r="L43" s="49"/>
      <c r="M43" s="49"/>
      <c r="N43" s="50"/>
      <c r="O43" s="50"/>
      <c r="P43" s="49"/>
      <c r="Q43" s="49"/>
      <c r="R43" s="49"/>
      <c r="AH43" s="49"/>
    </row>
    <row r="44" spans="1:41" x14ac:dyDescent="0.25">
      <c r="B44" s="50"/>
      <c r="C44" s="61"/>
      <c r="D44" s="61"/>
      <c r="E44" s="48"/>
      <c r="F44" s="48"/>
      <c r="G44" s="48"/>
      <c r="H44" s="49"/>
      <c r="I44" s="49"/>
      <c r="J44" s="49"/>
      <c r="K44" s="49"/>
      <c r="L44" s="49"/>
      <c r="M44" s="49"/>
      <c r="N44" s="50"/>
      <c r="O44" s="50"/>
      <c r="P44" s="50" t="s">
        <v>1047</v>
      </c>
      <c r="Q44" s="50"/>
      <c r="R44" s="50"/>
      <c r="AH44" s="50"/>
    </row>
    <row r="45" spans="1:41" x14ac:dyDescent="0.25">
      <c r="B45" s="50"/>
      <c r="E45" s="48"/>
      <c r="F45" s="48"/>
      <c r="G45" s="48"/>
      <c r="H45" s="49"/>
      <c r="I45" s="49"/>
      <c r="J45" s="49"/>
      <c r="K45" s="49"/>
      <c r="L45" s="49"/>
      <c r="M45" s="49"/>
      <c r="N45" s="50"/>
      <c r="O45" s="50"/>
      <c r="P45" s="50"/>
      <c r="Q45" s="50"/>
      <c r="R45" s="50"/>
      <c r="AH45" s="50"/>
    </row>
    <row r="46" spans="1:41" x14ac:dyDescent="0.25">
      <c r="B46" s="50"/>
      <c r="E46" s="48"/>
      <c r="F46" s="48"/>
      <c r="G46" s="48"/>
      <c r="H46" s="49"/>
      <c r="I46" s="49"/>
      <c r="J46" s="49"/>
      <c r="K46" s="49"/>
      <c r="L46" s="49"/>
      <c r="M46" s="49"/>
      <c r="N46" s="50"/>
      <c r="O46" s="50"/>
      <c r="P46" s="50"/>
      <c r="Q46" s="50"/>
      <c r="R46" s="50"/>
      <c r="AH46" s="50"/>
    </row>
    <row r="47" spans="1:41" x14ac:dyDescent="0.25">
      <c r="B47" s="50"/>
      <c r="E47" s="48"/>
      <c r="F47" s="48"/>
      <c r="G47" s="48"/>
      <c r="H47" s="49"/>
      <c r="I47" s="49"/>
      <c r="J47" s="49"/>
      <c r="K47" s="49"/>
      <c r="L47" s="49"/>
      <c r="M47" s="49"/>
      <c r="N47" s="50"/>
      <c r="O47" s="50"/>
    </row>
    <row r="48" spans="1:41" x14ac:dyDescent="0.25">
      <c r="B48" s="50"/>
      <c r="E48" s="48"/>
      <c r="F48" s="48"/>
      <c r="G48" s="48"/>
      <c r="H48" s="49"/>
      <c r="I48" s="49"/>
      <c r="J48" s="49"/>
      <c r="K48" s="49"/>
      <c r="L48" s="49"/>
      <c r="M48" s="49"/>
      <c r="N48" s="50"/>
      <c r="O48" s="50"/>
    </row>
    <row r="49" spans="2:15" x14ac:dyDescent="0.25">
      <c r="B49" s="50"/>
      <c r="E49" s="48"/>
      <c r="F49" s="48"/>
      <c r="G49" s="48"/>
      <c r="H49" s="49"/>
      <c r="I49" s="49"/>
      <c r="J49" s="49"/>
      <c r="K49" s="49"/>
      <c r="L49" s="49"/>
      <c r="M49" s="49"/>
      <c r="N49" s="50"/>
      <c r="O49" s="50"/>
    </row>
    <row r="50" spans="2:15" x14ac:dyDescent="0.25">
      <c r="B50" s="50"/>
      <c r="E50" s="48"/>
      <c r="F50" s="48"/>
      <c r="G50" s="48"/>
      <c r="H50" s="49"/>
      <c r="I50" s="49"/>
      <c r="J50" s="49"/>
      <c r="K50" s="49"/>
      <c r="L50" s="49"/>
      <c r="M50" s="49"/>
      <c r="N50" s="50"/>
      <c r="O50" s="50"/>
    </row>
    <row r="51" spans="2:15" x14ac:dyDescent="0.25">
      <c r="B51" s="50"/>
      <c r="E51" s="48"/>
      <c r="F51" s="48"/>
      <c r="G51" s="48"/>
      <c r="H51" s="49"/>
      <c r="I51" s="49"/>
      <c r="J51" s="49"/>
      <c r="K51" s="49"/>
      <c r="L51" s="49"/>
      <c r="M51" s="49"/>
      <c r="N51" s="50"/>
      <c r="O51" s="50"/>
    </row>
    <row r="52" spans="2:15" x14ac:dyDescent="0.25">
      <c r="B52" s="50"/>
      <c r="E52" s="48"/>
      <c r="F52" s="48"/>
      <c r="G52" s="48"/>
      <c r="H52" s="49"/>
      <c r="I52" s="49"/>
      <c r="J52" s="49"/>
      <c r="K52" s="49"/>
      <c r="L52" s="49"/>
      <c r="M52" s="49"/>
      <c r="N52" s="50"/>
      <c r="O52" s="50"/>
    </row>
    <row r="53" spans="2:15" x14ac:dyDescent="0.25">
      <c r="B53" s="50"/>
      <c r="E53" s="48"/>
      <c r="F53" s="48"/>
      <c r="G53" s="48"/>
      <c r="H53" s="49"/>
      <c r="I53" s="49"/>
      <c r="J53" s="49"/>
      <c r="K53" s="49"/>
      <c r="L53" s="49"/>
      <c r="M53" s="49"/>
      <c r="N53" s="50"/>
      <c r="O53" s="50"/>
    </row>
    <row r="54" spans="2:15" x14ac:dyDescent="0.25">
      <c r="B54" s="50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0"/>
    </row>
    <row r="55" spans="2:15" x14ac:dyDescent="0.25">
      <c r="B55" s="50"/>
      <c r="E55" s="48"/>
      <c r="F55" s="48"/>
      <c r="G55" s="48"/>
      <c r="H55" s="49"/>
      <c r="I55" s="49"/>
      <c r="J55" s="49"/>
      <c r="K55" s="49"/>
      <c r="L55" s="49"/>
      <c r="M55" s="49"/>
      <c r="N55" s="50"/>
      <c r="O55" s="50"/>
    </row>
    <row r="56" spans="2:15" x14ac:dyDescent="0.25">
      <c r="B56" s="50"/>
      <c r="E56" s="48"/>
      <c r="F56" s="48"/>
      <c r="G56" s="48"/>
      <c r="H56" s="49"/>
      <c r="I56" s="49"/>
      <c r="J56" s="49"/>
      <c r="K56" s="49"/>
      <c r="L56" s="49"/>
      <c r="M56" s="49"/>
      <c r="N56" s="50"/>
      <c r="O56" s="50"/>
    </row>
    <row r="57" spans="2:15" x14ac:dyDescent="0.25">
      <c r="B57" s="50"/>
      <c r="E57" s="48"/>
      <c r="F57" s="48"/>
      <c r="G57" s="48"/>
      <c r="H57" s="49"/>
      <c r="I57" s="49"/>
      <c r="J57" s="49"/>
      <c r="K57" s="49"/>
      <c r="L57" s="49"/>
      <c r="M57" s="49"/>
      <c r="N57" s="50"/>
      <c r="O57" s="50"/>
    </row>
    <row r="58" spans="2:15" x14ac:dyDescent="0.25">
      <c r="B58" s="50"/>
      <c r="E58" s="48"/>
      <c r="F58" s="48"/>
      <c r="G58" s="48"/>
      <c r="H58" s="49"/>
      <c r="I58" s="49"/>
      <c r="J58" s="49"/>
      <c r="K58" s="49"/>
      <c r="L58" s="49"/>
      <c r="M58" s="49"/>
      <c r="N58" s="50"/>
      <c r="O58" s="50"/>
    </row>
    <row r="59" spans="2:15" x14ac:dyDescent="0.25">
      <c r="E59" s="48"/>
      <c r="F59" s="48"/>
      <c r="G59" s="48"/>
      <c r="H59" s="49"/>
      <c r="I59" s="49"/>
      <c r="J59" s="49"/>
      <c r="K59" s="49"/>
      <c r="L59" s="49"/>
      <c r="M59" s="49"/>
      <c r="N59" s="50"/>
      <c r="O59" s="50"/>
    </row>
    <row r="60" spans="2:15" x14ac:dyDescent="0.25">
      <c r="E60" s="48"/>
      <c r="F60" s="48"/>
      <c r="G60" s="48"/>
      <c r="H60" s="49"/>
      <c r="I60" s="49"/>
      <c r="J60" s="49"/>
      <c r="K60" s="49"/>
      <c r="L60" s="49"/>
      <c r="M60" s="49"/>
      <c r="N60" s="50"/>
      <c r="O60" s="50"/>
    </row>
    <row r="61" spans="2:15" x14ac:dyDescent="0.25">
      <c r="E61" s="48"/>
      <c r="F61" s="48"/>
      <c r="G61" s="48"/>
      <c r="H61" s="49"/>
      <c r="I61" s="49"/>
      <c r="J61" s="49"/>
      <c r="K61" s="49"/>
      <c r="L61" s="49"/>
      <c r="M61" s="49"/>
      <c r="N61" s="50"/>
      <c r="O61" s="50"/>
    </row>
    <row r="62" spans="2:15" x14ac:dyDescent="0.25">
      <c r="E62" s="48"/>
      <c r="F62" s="48"/>
      <c r="G62" s="48"/>
      <c r="H62" s="49"/>
      <c r="I62" s="49"/>
      <c r="J62" s="49"/>
      <c r="K62" s="49"/>
      <c r="L62" s="49"/>
      <c r="M62" s="49"/>
      <c r="N62" s="50"/>
      <c r="O62" s="50"/>
    </row>
    <row r="63" spans="2:15" x14ac:dyDescent="0.25">
      <c r="E63" s="48"/>
      <c r="F63" s="48"/>
      <c r="G63" s="48"/>
      <c r="H63" s="49"/>
      <c r="I63" s="49"/>
      <c r="J63" s="49"/>
      <c r="K63" s="49"/>
      <c r="L63" s="49"/>
      <c r="M63" s="49"/>
      <c r="N63" s="50"/>
      <c r="O63" s="50"/>
    </row>
    <row r="64" spans="2:15" x14ac:dyDescent="0.25">
      <c r="E64" s="48"/>
      <c r="F64" s="48"/>
      <c r="G64" s="48"/>
      <c r="H64" s="49"/>
      <c r="I64" s="49"/>
      <c r="J64" s="49"/>
      <c r="K64" s="49"/>
      <c r="L64" s="49"/>
      <c r="M64" s="49"/>
      <c r="N64" s="50"/>
      <c r="O64" s="50"/>
    </row>
    <row r="65" spans="5:15" x14ac:dyDescent="0.25">
      <c r="E65" s="48"/>
      <c r="F65" s="48"/>
      <c r="G65" s="48"/>
      <c r="H65" s="49"/>
      <c r="I65" s="49"/>
      <c r="J65" s="49"/>
      <c r="K65" s="49"/>
      <c r="L65" s="49"/>
      <c r="M65" s="49"/>
      <c r="N65" s="50"/>
      <c r="O65" s="50"/>
    </row>
    <row r="66" spans="5:15" x14ac:dyDescent="0.25">
      <c r="E66" s="48"/>
      <c r="F66" s="48"/>
      <c r="G66" s="48"/>
      <c r="H66" s="49"/>
      <c r="I66" s="49"/>
      <c r="J66" s="49"/>
      <c r="K66" s="49"/>
      <c r="L66" s="49"/>
      <c r="M66" s="49"/>
      <c r="N66" s="50"/>
      <c r="O66" s="50"/>
    </row>
    <row r="67" spans="5:15" x14ac:dyDescent="0.25">
      <c r="H67" s="50"/>
      <c r="I67" s="50"/>
      <c r="J67" s="50"/>
      <c r="K67" s="50"/>
      <c r="L67" s="50"/>
      <c r="M67" s="50"/>
      <c r="N67" s="50"/>
      <c r="O67" s="50"/>
    </row>
    <row r="68" spans="5:15" x14ac:dyDescent="0.25">
      <c r="H68" s="50"/>
      <c r="I68" s="50"/>
      <c r="J68" s="50"/>
      <c r="K68" s="50"/>
      <c r="L68" s="50"/>
      <c r="M68" s="50"/>
      <c r="N68" s="50"/>
      <c r="O68" s="50"/>
    </row>
    <row r="69" spans="5:15" x14ac:dyDescent="0.25">
      <c r="H69" s="50"/>
      <c r="I69" s="50"/>
      <c r="J69" s="50"/>
      <c r="K69" s="50"/>
      <c r="L69" s="50"/>
      <c r="M69" s="50"/>
      <c r="N69" s="50"/>
      <c r="O69" s="50"/>
    </row>
    <row r="70" spans="5:15" x14ac:dyDescent="0.25">
      <c r="H70" s="50"/>
      <c r="I70" s="50"/>
      <c r="J70" s="50"/>
      <c r="K70" s="50"/>
      <c r="L70" s="50"/>
      <c r="M70" s="50"/>
      <c r="N70" s="50"/>
      <c r="O70" s="50"/>
    </row>
    <row r="71" spans="5:15" x14ac:dyDescent="0.25">
      <c r="H71" s="50"/>
      <c r="I71" s="50"/>
      <c r="J71" s="50"/>
      <c r="K71" s="50"/>
      <c r="L71" s="50"/>
      <c r="M71" s="50"/>
      <c r="N71" s="50"/>
      <c r="O71" s="50"/>
    </row>
    <row r="72" spans="5:15" x14ac:dyDescent="0.25">
      <c r="H72" s="50"/>
      <c r="I72" s="50"/>
      <c r="J72" s="50"/>
      <c r="K72" s="50"/>
      <c r="L72" s="50"/>
      <c r="M72" s="50"/>
      <c r="N72" s="50"/>
      <c r="O72" s="50"/>
    </row>
    <row r="73" spans="5:15" x14ac:dyDescent="0.25">
      <c r="H73" s="50"/>
      <c r="I73" s="50"/>
      <c r="J73" s="50"/>
      <c r="K73" s="50"/>
      <c r="L73" s="50"/>
      <c r="M73" s="50"/>
      <c r="N73" s="50"/>
      <c r="O73" s="50"/>
    </row>
    <row r="74" spans="5:15" x14ac:dyDescent="0.25">
      <c r="H74" s="50"/>
      <c r="I74" s="50"/>
      <c r="J74" s="50"/>
      <c r="K74" s="50"/>
      <c r="L74" s="50"/>
      <c r="M74" s="50"/>
      <c r="N74" s="50"/>
      <c r="O74" s="50"/>
    </row>
    <row r="75" spans="5:15" x14ac:dyDescent="0.25">
      <c r="H75" s="50"/>
      <c r="I75" s="50"/>
      <c r="J75" s="50"/>
      <c r="K75" s="50"/>
      <c r="L75" s="50"/>
      <c r="M75" s="50"/>
      <c r="N75" s="50"/>
      <c r="O75" s="50"/>
    </row>
    <row r="76" spans="5:15" x14ac:dyDescent="0.25">
      <c r="H76" s="50"/>
      <c r="I76" s="50"/>
      <c r="J76" s="50"/>
      <c r="K76" s="50"/>
      <c r="L76" s="50"/>
      <c r="M76" s="50"/>
      <c r="N76" s="50"/>
      <c r="O76" s="50"/>
    </row>
    <row r="77" spans="5:15" x14ac:dyDescent="0.25">
      <c r="H77" s="50"/>
      <c r="I77" s="50"/>
      <c r="J77" s="50"/>
      <c r="K77" s="50"/>
      <c r="L77" s="50"/>
      <c r="M77" s="50"/>
      <c r="N77" s="50"/>
      <c r="O77" s="50"/>
    </row>
    <row r="78" spans="5:15" x14ac:dyDescent="0.25">
      <c r="H78" s="50"/>
      <c r="I78" s="50"/>
      <c r="J78" s="50"/>
      <c r="K78" s="50"/>
      <c r="L78" s="50"/>
      <c r="M78" s="50"/>
      <c r="N78" s="50"/>
      <c r="O78" s="50"/>
    </row>
    <row r="79" spans="5:15" x14ac:dyDescent="0.25">
      <c r="H79" s="50"/>
      <c r="I79" s="50"/>
      <c r="J79" s="50"/>
      <c r="K79" s="50"/>
      <c r="L79" s="50"/>
      <c r="M79" s="50"/>
      <c r="N79" s="50"/>
      <c r="O79" s="50"/>
    </row>
    <row r="80" spans="5:15" x14ac:dyDescent="0.25">
      <c r="H80" s="50"/>
      <c r="I80" s="50"/>
      <c r="J80" s="50"/>
      <c r="K80" s="50"/>
      <c r="L80" s="50"/>
      <c r="M80" s="50"/>
      <c r="N80" s="50"/>
      <c r="O80" s="50"/>
    </row>
    <row r="81" spans="8:15" x14ac:dyDescent="0.25">
      <c r="H81" s="50"/>
      <c r="I81" s="50"/>
      <c r="J81" s="50"/>
      <c r="K81" s="50"/>
      <c r="L81" s="50"/>
      <c r="M81" s="50"/>
      <c r="N81" s="50"/>
      <c r="O81" s="50"/>
    </row>
    <row r="82" spans="8:15" x14ac:dyDescent="0.25">
      <c r="H82" s="50"/>
      <c r="I82" s="50"/>
      <c r="J82" s="50"/>
      <c r="K82" s="50"/>
      <c r="L82" s="50"/>
      <c r="M82" s="50"/>
      <c r="N82" s="50"/>
      <c r="O82" s="50"/>
    </row>
    <row r="83" spans="8:15" x14ac:dyDescent="0.25">
      <c r="H83" s="50"/>
      <c r="I83" s="50"/>
      <c r="J83" s="50"/>
      <c r="K83" s="50"/>
      <c r="L83" s="50"/>
      <c r="M83" s="50"/>
      <c r="N83" s="50"/>
      <c r="O83" s="50"/>
    </row>
    <row r="84" spans="8:15" x14ac:dyDescent="0.25">
      <c r="H84" s="50"/>
      <c r="I84" s="50"/>
      <c r="J84" s="50"/>
      <c r="K84" s="50"/>
      <c r="L84" s="50"/>
      <c r="M84" s="50"/>
      <c r="N84" s="50"/>
      <c r="O84" s="50"/>
    </row>
    <row r="85" spans="8:15" x14ac:dyDescent="0.25">
      <c r="H85" s="50"/>
      <c r="I85" s="50"/>
      <c r="J85" s="50"/>
      <c r="K85" s="50"/>
      <c r="L85" s="50"/>
      <c r="M85" s="50"/>
      <c r="N85" s="50"/>
      <c r="O85" s="50"/>
    </row>
    <row r="86" spans="8:15" x14ac:dyDescent="0.25">
      <c r="H86" s="50"/>
      <c r="I86" s="50"/>
      <c r="J86" s="50"/>
      <c r="K86" s="50"/>
      <c r="L86" s="50"/>
      <c r="M86" s="50"/>
      <c r="N86" s="50"/>
      <c r="O86" s="50"/>
    </row>
    <row r="87" spans="8:15" x14ac:dyDescent="0.25">
      <c r="H87" s="50"/>
      <c r="I87" s="50"/>
      <c r="J87" s="50"/>
      <c r="K87" s="50"/>
      <c r="L87" s="50"/>
      <c r="M87" s="50"/>
      <c r="N87" s="50"/>
      <c r="O87" s="50"/>
    </row>
    <row r="88" spans="8:15" x14ac:dyDescent="0.25">
      <c r="H88" s="50"/>
      <c r="I88" s="50"/>
      <c r="J88" s="50"/>
      <c r="K88" s="50"/>
      <c r="L88" s="50"/>
      <c r="M88" s="50"/>
      <c r="N88" s="50"/>
      <c r="O88" s="50"/>
    </row>
    <row r="89" spans="8:15" x14ac:dyDescent="0.25">
      <c r="H89" s="50"/>
      <c r="I89" s="50"/>
      <c r="J89" s="50"/>
      <c r="K89" s="50"/>
      <c r="L89" s="50"/>
      <c r="M89" s="50"/>
      <c r="N89" s="50"/>
      <c r="O89" s="50"/>
    </row>
    <row r="90" spans="8:15" x14ac:dyDescent="0.25">
      <c r="H90" s="50"/>
      <c r="I90" s="50"/>
      <c r="J90" s="50"/>
      <c r="K90" s="50"/>
      <c r="L90" s="50"/>
      <c r="M90" s="50"/>
      <c r="N90" s="50"/>
      <c r="O90" s="50"/>
    </row>
    <row r="91" spans="8:15" x14ac:dyDescent="0.25">
      <c r="H91" s="50"/>
      <c r="I91" s="50"/>
      <c r="J91" s="50"/>
      <c r="K91" s="50"/>
      <c r="L91" s="50"/>
      <c r="M91" s="50"/>
      <c r="N91" s="50"/>
      <c r="O91" s="50"/>
    </row>
    <row r="92" spans="8:15" x14ac:dyDescent="0.25">
      <c r="H92" s="50"/>
      <c r="I92" s="50"/>
      <c r="J92" s="50"/>
      <c r="K92" s="50"/>
      <c r="L92" s="50"/>
      <c r="M92" s="50"/>
      <c r="N92" s="50"/>
      <c r="O92" s="50"/>
    </row>
    <row r="93" spans="8:15" x14ac:dyDescent="0.25">
      <c r="H93" s="50"/>
      <c r="I93" s="50"/>
      <c r="J93" s="50"/>
      <c r="K93" s="50"/>
      <c r="L93" s="50"/>
      <c r="M93" s="50"/>
      <c r="N93" s="50"/>
      <c r="O93" s="50"/>
    </row>
    <row r="94" spans="8:15" x14ac:dyDescent="0.25">
      <c r="H94" s="50"/>
      <c r="I94" s="50"/>
      <c r="J94" s="50"/>
      <c r="K94" s="50"/>
      <c r="L94" s="50"/>
      <c r="M94" s="50"/>
      <c r="N94" s="50"/>
      <c r="O94" s="50"/>
    </row>
    <row r="95" spans="8:15" x14ac:dyDescent="0.25">
      <c r="H95" s="50"/>
      <c r="I95" s="50"/>
      <c r="J95" s="50"/>
      <c r="K95" s="50"/>
      <c r="L95" s="50"/>
      <c r="M95" s="50"/>
      <c r="N95" s="50"/>
      <c r="O95" s="50"/>
    </row>
    <row r="96" spans="8:15" x14ac:dyDescent="0.25">
      <c r="H96" s="50"/>
      <c r="I96" s="50"/>
      <c r="J96" s="50"/>
      <c r="K96" s="50"/>
      <c r="L96" s="50"/>
      <c r="M96" s="50"/>
      <c r="N96" s="50"/>
      <c r="O96" s="50"/>
    </row>
    <row r="97" spans="8:15" x14ac:dyDescent="0.25">
      <c r="H97" s="50"/>
      <c r="I97" s="50"/>
      <c r="J97" s="50"/>
      <c r="K97" s="50"/>
      <c r="L97" s="50"/>
      <c r="M97" s="50"/>
      <c r="N97" s="50"/>
      <c r="O97" s="50"/>
    </row>
    <row r="98" spans="8:15" x14ac:dyDescent="0.25">
      <c r="H98" s="50"/>
      <c r="I98" s="50"/>
      <c r="J98" s="50"/>
      <c r="K98" s="50"/>
      <c r="L98" s="50"/>
      <c r="M98" s="50"/>
      <c r="N98" s="50"/>
      <c r="O98" s="50"/>
    </row>
    <row r="99" spans="8:15" x14ac:dyDescent="0.25">
      <c r="H99" s="50"/>
      <c r="I99" s="50"/>
      <c r="J99" s="50"/>
      <c r="K99" s="50"/>
      <c r="L99" s="50"/>
      <c r="M99" s="50"/>
      <c r="N99" s="50"/>
      <c r="O99" s="50"/>
    </row>
    <row r="100" spans="8:15" x14ac:dyDescent="0.25">
      <c r="H100" s="50"/>
      <c r="I100" s="50"/>
      <c r="J100" s="50"/>
      <c r="K100" s="50"/>
      <c r="L100" s="50"/>
      <c r="M100" s="50"/>
      <c r="N100" s="50"/>
      <c r="O100" s="50"/>
    </row>
    <row r="101" spans="8:15" x14ac:dyDescent="0.25">
      <c r="H101" s="50"/>
      <c r="I101" s="50"/>
      <c r="J101" s="50"/>
      <c r="K101" s="50"/>
      <c r="L101" s="50"/>
      <c r="M101" s="50"/>
      <c r="N101" s="50"/>
      <c r="O101" s="50"/>
    </row>
    <row r="102" spans="8:15" x14ac:dyDescent="0.25">
      <c r="H102" s="50"/>
      <c r="I102" s="50"/>
      <c r="J102" s="50"/>
      <c r="K102" s="50"/>
      <c r="L102" s="50"/>
      <c r="M102" s="50"/>
      <c r="N102" s="50"/>
      <c r="O102" s="50"/>
    </row>
    <row r="103" spans="8:15" x14ac:dyDescent="0.25">
      <c r="H103" s="50"/>
      <c r="I103" s="50"/>
      <c r="J103" s="50"/>
      <c r="K103" s="50"/>
      <c r="L103" s="50"/>
      <c r="M103" s="50"/>
      <c r="N103" s="50"/>
      <c r="O103" s="50"/>
    </row>
    <row r="104" spans="8:15" x14ac:dyDescent="0.25">
      <c r="H104" s="50"/>
      <c r="I104" s="50"/>
      <c r="J104" s="50"/>
      <c r="K104" s="50"/>
      <c r="L104" s="50"/>
      <c r="M104" s="50"/>
      <c r="N104" s="50"/>
      <c r="O104" s="50"/>
    </row>
    <row r="105" spans="8:15" x14ac:dyDescent="0.25">
      <c r="H105" s="50"/>
      <c r="I105" s="50"/>
      <c r="J105" s="50"/>
      <c r="K105" s="50"/>
      <c r="L105" s="50"/>
      <c r="M105" s="50"/>
      <c r="N105" s="50"/>
      <c r="O105" s="50"/>
    </row>
    <row r="106" spans="8:15" x14ac:dyDescent="0.25">
      <c r="H106" s="50"/>
      <c r="I106" s="50"/>
      <c r="J106" s="50"/>
      <c r="K106" s="50"/>
      <c r="L106" s="50"/>
      <c r="M106" s="50"/>
      <c r="N106" s="50"/>
      <c r="O106" s="50"/>
    </row>
    <row r="107" spans="8:15" x14ac:dyDescent="0.25">
      <c r="H107" s="50"/>
      <c r="I107" s="50"/>
      <c r="J107" s="50"/>
      <c r="K107" s="50"/>
      <c r="L107" s="50"/>
      <c r="M107" s="50"/>
      <c r="N107" s="50"/>
      <c r="O107" s="50"/>
    </row>
    <row r="108" spans="8:15" x14ac:dyDescent="0.25">
      <c r="H108" s="50"/>
      <c r="I108" s="50"/>
      <c r="J108" s="50"/>
      <c r="K108" s="50"/>
      <c r="L108" s="50"/>
      <c r="M108" s="50"/>
      <c r="N108" s="50"/>
      <c r="O108" s="50"/>
    </row>
    <row r="109" spans="8:15" x14ac:dyDescent="0.25">
      <c r="H109" s="50"/>
      <c r="I109" s="50"/>
      <c r="J109" s="50"/>
      <c r="K109" s="50"/>
      <c r="L109" s="50"/>
      <c r="M109" s="50"/>
      <c r="N109" s="50"/>
      <c r="O109" s="50"/>
    </row>
    <row r="110" spans="8:15" x14ac:dyDescent="0.25">
      <c r="H110" s="50"/>
      <c r="I110" s="50"/>
      <c r="J110" s="50"/>
      <c r="K110" s="50"/>
      <c r="L110" s="50"/>
      <c r="M110" s="50"/>
      <c r="N110" s="50"/>
      <c r="O110" s="50"/>
    </row>
    <row r="111" spans="8:15" x14ac:dyDescent="0.25">
      <c r="H111" s="50"/>
      <c r="I111" s="50"/>
      <c r="J111" s="50"/>
      <c r="K111" s="50"/>
      <c r="L111" s="50"/>
      <c r="M111" s="50"/>
      <c r="N111" s="50"/>
      <c r="O111" s="50"/>
    </row>
    <row r="112" spans="8:15" x14ac:dyDescent="0.25">
      <c r="H112" s="50"/>
      <c r="I112" s="50"/>
      <c r="J112" s="50"/>
      <c r="K112" s="50"/>
      <c r="L112" s="50"/>
      <c r="M112" s="50"/>
      <c r="N112" s="50"/>
      <c r="O112" s="50"/>
    </row>
    <row r="113" spans="8:15" x14ac:dyDescent="0.25">
      <c r="H113" s="50"/>
      <c r="I113" s="50"/>
      <c r="J113" s="50"/>
      <c r="K113" s="50"/>
      <c r="L113" s="50"/>
      <c r="M113" s="50"/>
      <c r="N113" s="50"/>
      <c r="O113" s="50"/>
    </row>
    <row r="114" spans="8:15" x14ac:dyDescent="0.25">
      <c r="H114" s="50"/>
      <c r="I114" s="50"/>
      <c r="J114" s="50"/>
      <c r="K114" s="50"/>
      <c r="L114" s="50"/>
      <c r="M114" s="50"/>
      <c r="N114" s="50"/>
      <c r="O114" s="50"/>
    </row>
    <row r="115" spans="8:15" x14ac:dyDescent="0.25">
      <c r="H115" s="50"/>
      <c r="I115" s="50"/>
      <c r="J115" s="50"/>
      <c r="K115" s="50"/>
      <c r="L115" s="50"/>
      <c r="M115" s="50"/>
      <c r="N115" s="50"/>
      <c r="O115" s="50"/>
    </row>
    <row r="116" spans="8:15" x14ac:dyDescent="0.25">
      <c r="H116" s="50"/>
      <c r="I116" s="50"/>
      <c r="J116" s="50"/>
      <c r="K116" s="50"/>
      <c r="L116" s="50"/>
      <c r="M116" s="50"/>
      <c r="N116" s="50"/>
      <c r="O116" s="50"/>
    </row>
    <row r="117" spans="8:15" x14ac:dyDescent="0.25">
      <c r="H117" s="50"/>
      <c r="I117" s="50"/>
      <c r="J117" s="50"/>
      <c r="K117" s="50"/>
      <c r="L117" s="50"/>
      <c r="M117" s="50"/>
      <c r="N117" s="50"/>
      <c r="O117" s="50"/>
    </row>
    <row r="118" spans="8:15" x14ac:dyDescent="0.25">
      <c r="H118" s="50"/>
      <c r="I118" s="50"/>
      <c r="J118" s="50"/>
      <c r="K118" s="50"/>
      <c r="L118" s="50"/>
      <c r="M118" s="50"/>
      <c r="N118" s="50"/>
      <c r="O118" s="50"/>
    </row>
    <row r="119" spans="8:15" x14ac:dyDescent="0.25">
      <c r="H119" s="50"/>
      <c r="I119" s="50"/>
      <c r="J119" s="50"/>
      <c r="K119" s="50"/>
      <c r="L119" s="50"/>
      <c r="M119" s="50"/>
      <c r="N119" s="50"/>
      <c r="O119" s="50"/>
    </row>
    <row r="120" spans="8:15" x14ac:dyDescent="0.25">
      <c r="H120" s="50"/>
      <c r="I120" s="50"/>
      <c r="J120" s="50"/>
      <c r="K120" s="50"/>
      <c r="L120" s="50"/>
      <c r="M120" s="50"/>
      <c r="N120" s="50"/>
      <c r="O120" s="50"/>
    </row>
    <row r="121" spans="8:15" x14ac:dyDescent="0.25">
      <c r="H121" s="50"/>
      <c r="I121" s="50"/>
      <c r="J121" s="50"/>
      <c r="K121" s="50"/>
      <c r="L121" s="50"/>
      <c r="M121" s="50"/>
      <c r="N121" s="50"/>
      <c r="O121" s="50"/>
    </row>
    <row r="122" spans="8:15" x14ac:dyDescent="0.25">
      <c r="H122" s="50"/>
      <c r="I122" s="50"/>
      <c r="J122" s="50"/>
      <c r="K122" s="50"/>
      <c r="L122" s="50"/>
      <c r="M122" s="50"/>
      <c r="N122" s="50"/>
      <c r="O122" s="50"/>
    </row>
    <row r="123" spans="8:15" x14ac:dyDescent="0.25">
      <c r="H123" s="50"/>
      <c r="I123" s="50"/>
      <c r="J123" s="50"/>
      <c r="K123" s="50"/>
      <c r="L123" s="50"/>
      <c r="M123" s="50"/>
      <c r="N123" s="50"/>
      <c r="O123" s="50"/>
    </row>
    <row r="124" spans="8:15" x14ac:dyDescent="0.25">
      <c r="H124" s="50"/>
      <c r="I124" s="50"/>
      <c r="J124" s="50"/>
      <c r="K124" s="50"/>
      <c r="L124" s="50"/>
      <c r="M124" s="50"/>
      <c r="N124" s="50"/>
      <c r="O124" s="50"/>
    </row>
    <row r="125" spans="8:15" x14ac:dyDescent="0.25">
      <c r="H125" s="50"/>
      <c r="I125" s="50"/>
      <c r="J125" s="50"/>
      <c r="K125" s="50"/>
      <c r="L125" s="50"/>
      <c r="M125" s="50"/>
      <c r="N125" s="50"/>
      <c r="O125" s="50"/>
    </row>
    <row r="126" spans="8:15" x14ac:dyDescent="0.25">
      <c r="H126" s="50"/>
      <c r="I126" s="50"/>
      <c r="J126" s="50"/>
      <c r="K126" s="50"/>
      <c r="L126" s="50"/>
      <c r="M126" s="50"/>
      <c r="N126" s="50"/>
      <c r="O126" s="50"/>
    </row>
    <row r="127" spans="8:15" x14ac:dyDescent="0.25">
      <c r="H127" s="50"/>
      <c r="I127" s="50"/>
      <c r="J127" s="50"/>
      <c r="K127" s="50"/>
      <c r="L127" s="50"/>
      <c r="M127" s="50"/>
      <c r="N127" s="50"/>
      <c r="O127" s="50"/>
    </row>
    <row r="128" spans="8:15" x14ac:dyDescent="0.25">
      <c r="H128" s="50"/>
      <c r="I128" s="50"/>
      <c r="J128" s="50"/>
      <c r="K128" s="50"/>
      <c r="L128" s="50"/>
      <c r="M128" s="50"/>
      <c r="N128" s="50"/>
      <c r="O128" s="50"/>
    </row>
    <row r="129" spans="8:15" x14ac:dyDescent="0.25">
      <c r="H129" s="50"/>
      <c r="I129" s="50"/>
      <c r="J129" s="50"/>
      <c r="K129" s="50"/>
      <c r="L129" s="50"/>
      <c r="M129" s="50"/>
      <c r="N129" s="50"/>
      <c r="O129" s="50"/>
    </row>
    <row r="130" spans="8:15" x14ac:dyDescent="0.25">
      <c r="H130" s="50"/>
      <c r="I130" s="50"/>
      <c r="J130" s="50"/>
      <c r="K130" s="50"/>
      <c r="L130" s="50"/>
      <c r="M130" s="50"/>
      <c r="N130" s="50"/>
      <c r="O130" s="50"/>
    </row>
    <row r="131" spans="8:15" x14ac:dyDescent="0.25">
      <c r="H131" s="50"/>
      <c r="I131" s="50"/>
      <c r="J131" s="50"/>
      <c r="K131" s="50"/>
      <c r="L131" s="50"/>
      <c r="M131" s="50"/>
      <c r="N131" s="50"/>
      <c r="O131" s="50"/>
    </row>
    <row r="132" spans="8:15" x14ac:dyDescent="0.25">
      <c r="H132" s="50"/>
      <c r="I132" s="50"/>
      <c r="J132" s="50"/>
      <c r="K132" s="50"/>
      <c r="L132" s="50"/>
      <c r="M132" s="50"/>
      <c r="N132" s="50"/>
      <c r="O132" s="50"/>
    </row>
    <row r="133" spans="8:15" x14ac:dyDescent="0.25">
      <c r="H133" s="50"/>
      <c r="I133" s="50"/>
      <c r="J133" s="50"/>
      <c r="K133" s="50"/>
      <c r="L133" s="50"/>
      <c r="M133" s="50"/>
      <c r="N133" s="50"/>
      <c r="O133" s="50"/>
    </row>
    <row r="134" spans="8:15" x14ac:dyDescent="0.25">
      <c r="H134" s="50"/>
      <c r="I134" s="50"/>
      <c r="J134" s="50"/>
      <c r="K134" s="50"/>
      <c r="L134" s="50"/>
      <c r="M134" s="50"/>
      <c r="N134" s="50"/>
      <c r="O134" s="50"/>
    </row>
    <row r="135" spans="8:15" x14ac:dyDescent="0.25">
      <c r="H135" s="50"/>
      <c r="I135" s="50"/>
      <c r="J135" s="50"/>
      <c r="K135" s="50"/>
      <c r="L135" s="50"/>
      <c r="M135" s="50"/>
      <c r="N135" s="50"/>
      <c r="O135" s="50"/>
    </row>
    <row r="136" spans="8:15" x14ac:dyDescent="0.25">
      <c r="H136" s="50"/>
      <c r="I136" s="50"/>
      <c r="J136" s="50"/>
      <c r="K136" s="50"/>
      <c r="L136" s="50"/>
      <c r="M136" s="50"/>
      <c r="N136" s="50"/>
      <c r="O136" s="50"/>
    </row>
    <row r="137" spans="8:15" x14ac:dyDescent="0.25">
      <c r="H137" s="50"/>
      <c r="I137" s="50"/>
      <c r="J137" s="50"/>
      <c r="K137" s="50"/>
      <c r="L137" s="50"/>
      <c r="M137" s="50"/>
      <c r="N137" s="50"/>
      <c r="O137" s="50"/>
    </row>
  </sheetData>
  <sheetProtection sheet="1" objects="1" scenarios="1"/>
  <mergeCells count="25">
    <mergeCell ref="K1:N4"/>
    <mergeCell ref="AJ8:AK8"/>
    <mergeCell ref="AJ7:AK7"/>
    <mergeCell ref="P7:Q7"/>
    <mergeCell ref="P8:Q8"/>
    <mergeCell ref="R7:S7"/>
    <mergeCell ref="T7:U7"/>
    <mergeCell ref="V7:W7"/>
    <mergeCell ref="X7:Y7"/>
    <mergeCell ref="R8:S8"/>
    <mergeCell ref="T8:U8"/>
    <mergeCell ref="V8:W8"/>
    <mergeCell ref="X8:Y8"/>
    <mergeCell ref="Z8:AA8"/>
    <mergeCell ref="AB8:AC8"/>
    <mergeCell ref="AD8:AE8"/>
    <mergeCell ref="AF8:AG8"/>
    <mergeCell ref="A5:D5"/>
    <mergeCell ref="A6:D6"/>
    <mergeCell ref="AH8:AI8"/>
    <mergeCell ref="Z7:AA7"/>
    <mergeCell ref="AB7:AC7"/>
    <mergeCell ref="AD7:AE7"/>
    <mergeCell ref="AF7:AG7"/>
    <mergeCell ref="AH7:AI7"/>
  </mergeCells>
  <phoneticPr fontId="0" type="noConversion"/>
  <dataValidations count="1">
    <dataValidation type="list" allowBlank="1" showInputMessage="1" showErrorMessage="1" sqref="J10:J40" xr:uid="{00000000-0002-0000-0500-000000000000}">
      <formula1>"Yes, No"</formula1>
    </dataValidation>
  </dataValidations>
  <pageMargins left="0.2" right="0.2" top="0.5" bottom="0.75" header="0.5" footer="0.5"/>
  <pageSetup orientation="landscape" horizontalDpi="300" verticalDpi="300" r:id="rId1"/>
  <headerFooter alignWithMargins="0"/>
  <colBreaks count="1" manualBreakCount="1">
    <brk id="15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B9" sqref="B9"/>
    </sheetView>
  </sheetViews>
  <sheetFormatPr defaultColWidth="8.85546875" defaultRowHeight="15" x14ac:dyDescent="0.25"/>
  <cols>
    <col min="1" max="1" width="32.28515625" style="26" customWidth="1"/>
    <col min="2" max="2" width="11.140625" style="59" bestFit="1" customWidth="1"/>
    <col min="3" max="6" width="11.85546875" style="26" customWidth="1"/>
    <col min="7" max="16384" width="8.85546875" style="26"/>
  </cols>
  <sheetData>
    <row r="1" spans="1:6" x14ac:dyDescent="0.25">
      <c r="A1" s="25" t="s">
        <v>1117</v>
      </c>
    </row>
    <row r="2" spans="1:6" x14ac:dyDescent="0.25">
      <c r="A2" s="26" t="s">
        <v>1118</v>
      </c>
    </row>
    <row r="4" spans="1:6" x14ac:dyDescent="0.25">
      <c r="A4" s="25" t="s">
        <v>1108</v>
      </c>
      <c r="B4" s="64"/>
      <c r="C4" s="64"/>
    </row>
    <row r="5" spans="1:6" x14ac:dyDescent="0.25">
      <c r="A5" s="25" t="s">
        <v>1116</v>
      </c>
      <c r="B5" s="64"/>
      <c r="C5" s="64"/>
    </row>
    <row r="6" spans="1:6" x14ac:dyDescent="0.25">
      <c r="A6" s="230" t="s">
        <v>1109</v>
      </c>
      <c r="B6" s="230"/>
      <c r="C6" s="230"/>
      <c r="D6" s="230"/>
      <c r="E6" s="230"/>
      <c r="F6" s="230"/>
    </row>
    <row r="8" spans="1:6" x14ac:dyDescent="0.25">
      <c r="A8" s="177" t="s">
        <v>1114</v>
      </c>
      <c r="B8" s="132" t="s">
        <v>19</v>
      </c>
    </row>
    <row r="9" spans="1:6" x14ac:dyDescent="0.25">
      <c r="A9" s="38" t="s">
        <v>1113</v>
      </c>
      <c r="B9" s="216"/>
    </row>
    <row r="10" spans="1:6" x14ac:dyDescent="0.25">
      <c r="A10" s="38" t="s">
        <v>1115</v>
      </c>
      <c r="B10" s="216"/>
    </row>
    <row r="11" spans="1:6" x14ac:dyDescent="0.25">
      <c r="B11" s="58"/>
    </row>
    <row r="12" spans="1:6" x14ac:dyDescent="0.25">
      <c r="B12" s="58"/>
    </row>
    <row r="13" spans="1:6" x14ac:dyDescent="0.25">
      <c r="A13" s="256" t="str">
        <f>IF(B10&lt;&gt;B9,"Liquidated amount is different than Surplus/(Deficit) - Please Explain below","Entire Surplus/(Deficit) is liquidated in this rate. Thank you!")</f>
        <v>Entire Surplus/(Deficit) is liquidated in this rate. Thank you!</v>
      </c>
      <c r="B13" s="256"/>
      <c r="C13" s="256"/>
      <c r="D13" s="256"/>
      <c r="E13" s="256"/>
      <c r="F13" s="256"/>
    </row>
    <row r="14" spans="1:6" ht="87.6" customHeight="1" x14ac:dyDescent="0.25">
      <c r="A14" s="255"/>
      <c r="B14" s="255"/>
      <c r="C14" s="255"/>
      <c r="D14" s="255"/>
      <c r="E14" s="255"/>
      <c r="F14" s="255"/>
    </row>
    <row r="16" spans="1:6" x14ac:dyDescent="0.25">
      <c r="A16" s="25" t="s">
        <v>17</v>
      </c>
      <c r="B16" s="26"/>
    </row>
    <row r="17" spans="1:1" x14ac:dyDescent="0.25">
      <c r="A17" s="26" t="s">
        <v>1030</v>
      </c>
    </row>
    <row r="18" spans="1:1" x14ac:dyDescent="0.25">
      <c r="A18" s="26" t="s">
        <v>1031</v>
      </c>
    </row>
    <row r="19" spans="1:1" x14ac:dyDescent="0.25">
      <c r="A19" s="26" t="s">
        <v>1032</v>
      </c>
    </row>
    <row r="20" spans="1:1" x14ac:dyDescent="0.25">
      <c r="A20" s="26" t="s">
        <v>1033</v>
      </c>
    </row>
    <row r="22" spans="1:1" x14ac:dyDescent="0.25">
      <c r="A22" s="25" t="s">
        <v>1034</v>
      </c>
    </row>
    <row r="23" spans="1:1" x14ac:dyDescent="0.25">
      <c r="A23" s="26" t="s">
        <v>1035</v>
      </c>
    </row>
    <row r="24" spans="1:1" x14ac:dyDescent="0.25">
      <c r="A24" s="26" t="s">
        <v>1036</v>
      </c>
    </row>
    <row r="25" spans="1:1" x14ac:dyDescent="0.25">
      <c r="A25" s="26" t="s">
        <v>1037</v>
      </c>
    </row>
  </sheetData>
  <sheetProtection sheet="1" objects="1" scenarios="1"/>
  <mergeCells count="3">
    <mergeCell ref="A6:F6"/>
    <mergeCell ref="A14:F14"/>
    <mergeCell ref="A13:F1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266"/>
  <sheetViews>
    <sheetView zoomScaleNormal="100" workbookViewId="0">
      <pane xSplit="3" ySplit="6" topLeftCell="D22" activePane="bottomRight" state="frozen"/>
      <selection sqref="A1:IV65536"/>
      <selection pane="topRight" sqref="A1:IV65536"/>
      <selection pane="bottomLeft" sqref="A1:IV65536"/>
      <selection pane="bottomRight" activeCell="D46" sqref="D46"/>
    </sheetView>
  </sheetViews>
  <sheetFormatPr defaultColWidth="8.85546875" defaultRowHeight="15" x14ac:dyDescent="0.25"/>
  <cols>
    <col min="1" max="1" width="43.42578125" style="26" bestFit="1" customWidth="1"/>
    <col min="2" max="2" width="10.7109375" style="26" bestFit="1" customWidth="1"/>
    <col min="3" max="3" width="10.42578125" style="26" customWidth="1"/>
    <col min="4" max="4" width="16.140625" style="26" customWidth="1"/>
    <col min="5" max="5" width="16.140625" style="32" customWidth="1"/>
    <col min="6" max="11" width="16.140625" style="26" customWidth="1"/>
    <col min="12" max="12" width="16.140625" style="32" customWidth="1"/>
    <col min="13" max="13" width="16.140625" style="26" customWidth="1"/>
    <col min="14" max="14" width="4.28515625" style="26" customWidth="1"/>
    <col min="15" max="15" width="10.140625" style="58" bestFit="1" customWidth="1"/>
    <col min="16" max="16" width="15.5703125" style="58" bestFit="1" customWidth="1"/>
    <col min="17" max="16384" width="8.85546875" style="26"/>
  </cols>
  <sheetData>
    <row r="1" spans="1:68" x14ac:dyDescent="0.25">
      <c r="A1" s="25" t="str">
        <f>IF('Service Center Information'!B7&lt;&gt;0,'Service Center Information'!B7,"Enter Center Name on General Worksheet")</f>
        <v>Enter Center Name on General Worksheet</v>
      </c>
      <c r="B1" s="200" t="s">
        <v>1112</v>
      </c>
      <c r="C1" s="200"/>
      <c r="D1" s="200"/>
      <c r="E1" s="200"/>
      <c r="F1" s="213"/>
      <c r="G1" s="213"/>
      <c r="H1" s="213"/>
      <c r="I1" s="213"/>
      <c r="J1" s="213"/>
      <c r="K1" s="213"/>
      <c r="L1" s="25"/>
      <c r="M1" s="25"/>
    </row>
    <row r="2" spans="1:68" x14ac:dyDescent="0.25">
      <c r="A2" s="118" t="str">
        <f>"Proposal Date: "&amp;TEXT('Service Center Information'!B12, "mm/dd/yy")&amp; " to " &amp;TEXT('Service Center Information'!B13, "mm/dd/yy")</f>
        <v>Proposal Date: 01/00/00 to 01/00/00</v>
      </c>
      <c r="B2" s="231" t="s">
        <v>1111</v>
      </c>
      <c r="C2" s="231"/>
      <c r="D2" s="231"/>
      <c r="E2" s="231"/>
      <c r="F2" s="231"/>
      <c r="G2" s="231"/>
      <c r="H2" s="231"/>
      <c r="I2" s="231"/>
      <c r="J2" s="231"/>
      <c r="K2" s="231"/>
      <c r="L2" s="95"/>
      <c r="M2" s="95"/>
    </row>
    <row r="3" spans="1:68" x14ac:dyDescent="0.25">
      <c r="A3" s="25" t="s">
        <v>1055</v>
      </c>
      <c r="E3" s="26"/>
      <c r="L3" s="26"/>
    </row>
    <row r="4" spans="1:68" ht="15.75" thickBot="1" x14ac:dyDescent="0.3">
      <c r="A4" s="28"/>
      <c r="B4" s="29"/>
      <c r="C4" s="29"/>
      <c r="D4" s="29"/>
      <c r="E4" s="29"/>
      <c r="F4" s="29"/>
      <c r="K4" s="29"/>
      <c r="L4" s="29"/>
      <c r="M4" s="29"/>
    </row>
    <row r="5" spans="1:68" ht="30" x14ac:dyDescent="0.25">
      <c r="B5" s="257" t="s">
        <v>40</v>
      </c>
      <c r="C5" s="257" t="s">
        <v>1053</v>
      </c>
      <c r="D5" s="214" t="str">
        <f>'Product List'!A13</f>
        <v>Rate 1</v>
      </c>
      <c r="E5" s="214" t="str">
        <f>'Product List'!A14</f>
        <v>Rate 2</v>
      </c>
      <c r="F5" s="214" t="str">
        <f>'Product List'!A15</f>
        <v>Rate 3</v>
      </c>
      <c r="G5" s="214" t="str">
        <f>'Product List'!A16</f>
        <v>Rate 4</v>
      </c>
      <c r="H5" s="214" t="str">
        <f>'Product List'!A17</f>
        <v>Rate 5</v>
      </c>
      <c r="I5" s="214" t="str">
        <f>'Product List'!A18</f>
        <v>Rate 6</v>
      </c>
      <c r="J5" s="214" t="str">
        <f>'Product List'!A19</f>
        <v>Rate 7</v>
      </c>
      <c r="K5" s="214" t="str">
        <f>'Product List'!A20</f>
        <v>Rate 8</v>
      </c>
      <c r="L5" s="214" t="str">
        <f>'Product List'!A21</f>
        <v>Rate 9</v>
      </c>
      <c r="M5" s="214" t="str">
        <f>'Product List'!A22</f>
        <v>Rate 10</v>
      </c>
      <c r="O5" s="106" t="s">
        <v>1054</v>
      </c>
      <c r="P5" s="107" t="s">
        <v>1051</v>
      </c>
    </row>
    <row r="6" spans="1:68" x14ac:dyDescent="0.25">
      <c r="A6" s="25" t="s">
        <v>9</v>
      </c>
      <c r="B6" s="257"/>
      <c r="C6" s="257"/>
      <c r="D6" s="215">
        <f>'Product List'!B13</f>
        <v>0</v>
      </c>
      <c r="E6" s="215">
        <f>'Product List'!B14</f>
        <v>0</v>
      </c>
      <c r="F6" s="215">
        <f>'Product List'!B15</f>
        <v>0</v>
      </c>
      <c r="G6" s="215">
        <f>'Product List'!B16</f>
        <v>0</v>
      </c>
      <c r="H6" s="215">
        <f>'Product List'!B17</f>
        <v>0</v>
      </c>
      <c r="I6" s="215">
        <f>'Product List'!B18</f>
        <v>0</v>
      </c>
      <c r="J6" s="215">
        <f>'Product List'!B19</f>
        <v>0</v>
      </c>
      <c r="K6" s="215">
        <f>'Product List'!B20</f>
        <v>0</v>
      </c>
      <c r="L6" s="215">
        <f>'Product List'!B21</f>
        <v>0</v>
      </c>
      <c r="M6" s="215">
        <f>'Product List'!B22</f>
        <v>0</v>
      </c>
      <c r="O6" s="98"/>
      <c r="P6" s="99"/>
    </row>
    <row r="7" spans="1:68" x14ac:dyDescent="0.25">
      <c r="A7" s="38" t="s">
        <v>1089</v>
      </c>
      <c r="B7" s="77">
        <f>Salaries_Benefits!H44</f>
        <v>0</v>
      </c>
      <c r="C7" s="77">
        <f>B7-B18</f>
        <v>0</v>
      </c>
      <c r="D7" s="77">
        <f>Salaries_Benefits!M44</f>
        <v>0</v>
      </c>
      <c r="E7" s="77">
        <f>Salaries_Benefits!O44</f>
        <v>0</v>
      </c>
      <c r="F7" s="77">
        <f>Salaries_Benefits!Q44</f>
        <v>0</v>
      </c>
      <c r="G7" s="77">
        <f>Salaries_Benefits!S44</f>
        <v>0</v>
      </c>
      <c r="H7" s="77">
        <f>Salaries_Benefits!U44</f>
        <v>0</v>
      </c>
      <c r="I7" s="77">
        <f>Salaries_Benefits!W44</f>
        <v>0</v>
      </c>
      <c r="J7" s="77">
        <f>Salaries_Benefits!Y44</f>
        <v>0</v>
      </c>
      <c r="K7" s="77">
        <f>Salaries_Benefits!AA44</f>
        <v>0</v>
      </c>
      <c r="L7" s="77">
        <f>Salaries_Benefits!AC44</f>
        <v>0</v>
      </c>
      <c r="M7" s="77">
        <f>Salaries_Benefits!AE44</f>
        <v>0</v>
      </c>
      <c r="N7" s="67"/>
      <c r="O7" s="98">
        <f>SUM(D7:M7)</f>
        <v>0</v>
      </c>
      <c r="P7" s="99">
        <f>O7-C7</f>
        <v>0</v>
      </c>
    </row>
    <row r="8" spans="1:68" x14ac:dyDescent="0.25">
      <c r="B8" s="70"/>
      <c r="C8" s="70"/>
      <c r="D8" s="70"/>
      <c r="E8" s="71"/>
      <c r="F8" s="71"/>
      <c r="G8" s="71"/>
      <c r="H8" s="71"/>
      <c r="I8" s="71"/>
      <c r="J8" s="71"/>
      <c r="K8" s="70"/>
      <c r="L8" s="71"/>
      <c r="M8" s="71"/>
      <c r="N8" s="67"/>
      <c r="O8" s="96"/>
      <c r="P8" s="97"/>
    </row>
    <row r="9" spans="1:68" x14ac:dyDescent="0.25">
      <c r="A9" s="38" t="s">
        <v>1029</v>
      </c>
      <c r="B9" s="69">
        <f>'Other Costs'!D42</f>
        <v>0</v>
      </c>
      <c r="C9" s="69">
        <f>B9-B20</f>
        <v>0</v>
      </c>
      <c r="D9" s="69">
        <f>'Other Costs'!I42</f>
        <v>0</v>
      </c>
      <c r="E9" s="69">
        <f>'Other Costs'!K42</f>
        <v>0</v>
      </c>
      <c r="F9" s="69">
        <f>'Other Costs'!M42</f>
        <v>0</v>
      </c>
      <c r="G9" s="69">
        <f>'Other Costs'!O42</f>
        <v>0</v>
      </c>
      <c r="H9" s="69">
        <f>'Other Costs'!Q42</f>
        <v>0</v>
      </c>
      <c r="I9" s="69">
        <f>'Other Costs'!S42</f>
        <v>0</v>
      </c>
      <c r="J9" s="69">
        <f>'Other Costs'!U42</f>
        <v>0</v>
      </c>
      <c r="K9" s="69">
        <f>'Other Costs'!W42</f>
        <v>0</v>
      </c>
      <c r="L9" s="69">
        <f>'Other Costs'!Y42</f>
        <v>0</v>
      </c>
      <c r="M9" s="69">
        <f>'Other Costs'!AA42</f>
        <v>0</v>
      </c>
      <c r="N9" s="67"/>
      <c r="O9" s="98">
        <f>SUM(D9:M9)</f>
        <v>0</v>
      </c>
      <c r="P9" s="99">
        <f>O9-C9</f>
        <v>0</v>
      </c>
    </row>
    <row r="10" spans="1:68" x14ac:dyDescent="0.2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7"/>
      <c r="O10" s="96"/>
      <c r="P10" s="97"/>
    </row>
    <row r="11" spans="1:68" x14ac:dyDescent="0.25">
      <c r="A11" s="160" t="s">
        <v>1122</v>
      </c>
      <c r="B11" s="72">
        <f>Depreciation!N42</f>
        <v>0</v>
      </c>
      <c r="C11" s="73">
        <f>B11-B22</f>
        <v>0</v>
      </c>
      <c r="D11" s="73">
        <f>Depreciation!S42</f>
        <v>0</v>
      </c>
      <c r="E11" s="73">
        <f>Depreciation!U42</f>
        <v>0</v>
      </c>
      <c r="F11" s="73">
        <f>Depreciation!W42</f>
        <v>0</v>
      </c>
      <c r="G11" s="73">
        <f>Depreciation!Y42</f>
        <v>0</v>
      </c>
      <c r="H11" s="73">
        <f>Depreciation!AA42</f>
        <v>0</v>
      </c>
      <c r="I11" s="73">
        <f>Depreciation!AC42</f>
        <v>0</v>
      </c>
      <c r="J11" s="73">
        <f>Depreciation!AE42</f>
        <v>0</v>
      </c>
      <c r="K11" s="73">
        <f>Depreciation!AG42</f>
        <v>0</v>
      </c>
      <c r="L11" s="73">
        <f>Depreciation!AI42</f>
        <v>0</v>
      </c>
      <c r="M11" s="73">
        <f>Depreciation!AK42</f>
        <v>0</v>
      </c>
      <c r="N11" s="76"/>
      <c r="O11" s="100">
        <f>SUM(D11:M11)</f>
        <v>0</v>
      </c>
      <c r="P11" s="101">
        <f>O11-C11</f>
        <v>0</v>
      </c>
    </row>
    <row r="12" spans="1:68" s="33" customFormat="1" ht="15.75" thickBot="1" x14ac:dyDescent="0.3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7"/>
      <c r="O12" s="102"/>
      <c r="P12" s="10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</row>
    <row r="13" spans="1:68" s="34" customFormat="1" ht="15.75" thickBot="1" x14ac:dyDescent="0.3">
      <c r="A13" s="156" t="s">
        <v>9</v>
      </c>
      <c r="B13" s="164">
        <f t="shared" ref="B13:M13" si="0">SUM(B7:B12)</f>
        <v>0</v>
      </c>
      <c r="C13" s="164">
        <f t="shared" si="0"/>
        <v>0</v>
      </c>
      <c r="D13" s="164">
        <f t="shared" si="0"/>
        <v>0</v>
      </c>
      <c r="E13" s="164">
        <f t="shared" si="0"/>
        <v>0</v>
      </c>
      <c r="F13" s="164">
        <f t="shared" si="0"/>
        <v>0</v>
      </c>
      <c r="G13" s="164">
        <f t="shared" si="0"/>
        <v>0</v>
      </c>
      <c r="H13" s="164">
        <f t="shared" si="0"/>
        <v>0</v>
      </c>
      <c r="I13" s="164">
        <f t="shared" si="0"/>
        <v>0</v>
      </c>
      <c r="J13" s="164">
        <f t="shared" si="0"/>
        <v>0</v>
      </c>
      <c r="K13" s="164">
        <f t="shared" si="0"/>
        <v>0</v>
      </c>
      <c r="L13" s="164">
        <f t="shared" si="0"/>
        <v>0</v>
      </c>
      <c r="M13" s="164">
        <f t="shared" si="0"/>
        <v>0</v>
      </c>
      <c r="N13" s="76"/>
      <c r="O13" s="104">
        <f>SUM(D13:M13)</f>
        <v>0</v>
      </c>
      <c r="P13" s="105">
        <f>O13-C13</f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</row>
    <row r="14" spans="1:68" x14ac:dyDescent="0.25">
      <c r="B14" s="35"/>
      <c r="E14" s="26"/>
      <c r="L14" s="26"/>
      <c r="O14" s="96"/>
      <c r="P14" s="97"/>
    </row>
    <row r="15" spans="1:68" x14ac:dyDescent="0.25">
      <c r="A15" s="38" t="s">
        <v>44</v>
      </c>
      <c r="B15" s="36"/>
      <c r="C15" s="80">
        <f>SUM(D15:M15)</f>
        <v>0</v>
      </c>
      <c r="D15" s="80">
        <f>IF(D13=0,0,D13/$C13)</f>
        <v>0</v>
      </c>
      <c r="E15" s="80">
        <f t="shared" ref="E15:M15" si="1">IF(E13=0,0,E13/$C13)</f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80">
        <f t="shared" si="1"/>
        <v>0</v>
      </c>
      <c r="L15" s="80">
        <f t="shared" si="1"/>
        <v>0</v>
      </c>
      <c r="M15" s="80">
        <f t="shared" si="1"/>
        <v>0</v>
      </c>
      <c r="O15" s="96"/>
      <c r="P15" s="97"/>
    </row>
    <row r="16" spans="1:68" x14ac:dyDescent="0.25">
      <c r="B16" s="37"/>
      <c r="E16" s="26"/>
      <c r="L16" s="26"/>
      <c r="O16" s="96"/>
      <c r="P16" s="97"/>
    </row>
    <row r="17" spans="1:68" x14ac:dyDescent="0.25">
      <c r="A17" s="25" t="s">
        <v>1121</v>
      </c>
      <c r="B17" s="3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O17" s="96"/>
      <c r="P17" s="97"/>
    </row>
    <row r="18" spans="1:68" x14ac:dyDescent="0.25">
      <c r="A18" s="38" t="s">
        <v>1089</v>
      </c>
      <c r="B18" s="69">
        <f>Salaries_Benefits!K44</f>
        <v>0</v>
      </c>
      <c r="C18" s="69"/>
      <c r="D18" s="69">
        <f t="shared" ref="D18:M18" si="2">$B18*D$15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>
        <f t="shared" si="2"/>
        <v>0</v>
      </c>
      <c r="I18" s="69">
        <f t="shared" si="2"/>
        <v>0</v>
      </c>
      <c r="J18" s="69">
        <f t="shared" si="2"/>
        <v>0</v>
      </c>
      <c r="K18" s="69">
        <f t="shared" si="2"/>
        <v>0</v>
      </c>
      <c r="L18" s="69">
        <f t="shared" si="2"/>
        <v>0</v>
      </c>
      <c r="M18" s="69">
        <f t="shared" si="2"/>
        <v>0</v>
      </c>
      <c r="N18" s="67"/>
      <c r="O18" s="98">
        <f>SUM(D18:M18)</f>
        <v>0</v>
      </c>
      <c r="P18" s="99">
        <f>O18-B18</f>
        <v>0</v>
      </c>
    </row>
    <row r="19" spans="1:68" s="33" customFormat="1" ht="15.75" thickBot="1" x14ac:dyDescent="0.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7"/>
      <c r="O19" s="102"/>
      <c r="P19" s="10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</row>
    <row r="20" spans="1:68" x14ac:dyDescent="0.25">
      <c r="A20" s="160" t="s">
        <v>1029</v>
      </c>
      <c r="B20" s="72">
        <f>'Other Costs'!G42</f>
        <v>0</v>
      </c>
      <c r="C20" s="73"/>
      <c r="D20" s="73">
        <f t="shared" ref="D20:M20" si="3">$B20*D$15</f>
        <v>0</v>
      </c>
      <c r="E20" s="73">
        <f t="shared" si="3"/>
        <v>0</v>
      </c>
      <c r="F20" s="73">
        <f t="shared" si="3"/>
        <v>0</v>
      </c>
      <c r="G20" s="73">
        <f t="shared" si="3"/>
        <v>0</v>
      </c>
      <c r="H20" s="73">
        <f t="shared" si="3"/>
        <v>0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73">
        <f t="shared" si="3"/>
        <v>0</v>
      </c>
      <c r="N20" s="76"/>
      <c r="O20" s="100">
        <f>SUM(D20:M20)</f>
        <v>0</v>
      </c>
      <c r="P20" s="101">
        <f>O20-B20</f>
        <v>0</v>
      </c>
    </row>
    <row r="21" spans="1:68" s="33" customFormat="1" ht="15.75" thickBot="1" x14ac:dyDescent="0.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7"/>
      <c r="O21" s="102"/>
      <c r="P21" s="10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</row>
    <row r="22" spans="1:68" x14ac:dyDescent="0.25">
      <c r="A22" s="160" t="s">
        <v>1122</v>
      </c>
      <c r="B22" s="72">
        <f>Depreciation!Q42</f>
        <v>0</v>
      </c>
      <c r="C22" s="73"/>
      <c r="D22" s="73">
        <f t="shared" ref="D22:M22" si="4">$B22*D$15</f>
        <v>0</v>
      </c>
      <c r="E22" s="73">
        <f t="shared" si="4"/>
        <v>0</v>
      </c>
      <c r="F22" s="73">
        <f t="shared" si="4"/>
        <v>0</v>
      </c>
      <c r="G22" s="73">
        <f t="shared" si="4"/>
        <v>0</v>
      </c>
      <c r="H22" s="73">
        <f t="shared" si="4"/>
        <v>0</v>
      </c>
      <c r="I22" s="73">
        <f t="shared" si="4"/>
        <v>0</v>
      </c>
      <c r="J22" s="73">
        <f t="shared" si="4"/>
        <v>0</v>
      </c>
      <c r="K22" s="73">
        <f t="shared" si="4"/>
        <v>0</v>
      </c>
      <c r="L22" s="73">
        <f t="shared" si="4"/>
        <v>0</v>
      </c>
      <c r="M22" s="73">
        <f t="shared" si="4"/>
        <v>0</v>
      </c>
      <c r="N22" s="76"/>
      <c r="O22" s="100">
        <f>SUM(D22:M22)</f>
        <v>0</v>
      </c>
      <c r="P22" s="101">
        <f>O22-B22</f>
        <v>0</v>
      </c>
    </row>
    <row r="23" spans="1:68" s="33" customFormat="1" ht="15.75" thickBot="1" x14ac:dyDescent="0.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67"/>
      <c r="O23" s="102"/>
      <c r="P23" s="10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1:68" s="34" customFormat="1" ht="15.75" thickBot="1" x14ac:dyDescent="0.3">
      <c r="A24" s="156" t="s">
        <v>1066</v>
      </c>
      <c r="B24" s="164">
        <f>SUM(B18:B23)</f>
        <v>0</v>
      </c>
      <c r="C24" s="165"/>
      <c r="D24" s="164">
        <f t="shared" ref="D24:M24" si="5">SUM(D18:D23)</f>
        <v>0</v>
      </c>
      <c r="E24" s="164">
        <f t="shared" si="5"/>
        <v>0</v>
      </c>
      <c r="F24" s="164">
        <f t="shared" si="5"/>
        <v>0</v>
      </c>
      <c r="G24" s="164">
        <f t="shared" si="5"/>
        <v>0</v>
      </c>
      <c r="H24" s="164">
        <f t="shared" si="5"/>
        <v>0</v>
      </c>
      <c r="I24" s="164">
        <f t="shared" si="5"/>
        <v>0</v>
      </c>
      <c r="J24" s="164">
        <f t="shared" si="5"/>
        <v>0</v>
      </c>
      <c r="K24" s="164">
        <f t="shared" si="5"/>
        <v>0</v>
      </c>
      <c r="L24" s="164">
        <f t="shared" si="5"/>
        <v>0</v>
      </c>
      <c r="M24" s="164">
        <f t="shared" si="5"/>
        <v>0</v>
      </c>
      <c r="N24" s="67"/>
      <c r="O24" s="104">
        <f>SUM(D24:M24)</f>
        <v>0</v>
      </c>
      <c r="P24" s="105">
        <f>O24-B24</f>
        <v>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</row>
    <row r="25" spans="1:68" s="33" customFormat="1" ht="15.75" thickBot="1" x14ac:dyDescent="0.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7"/>
      <c r="O25" s="102"/>
      <c r="P25" s="10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</row>
    <row r="26" spans="1:68" ht="15.75" thickBot="1" x14ac:dyDescent="0.3">
      <c r="A26" s="167" t="s">
        <v>1119</v>
      </c>
      <c r="B26" s="168">
        <f>-Surplus_Deficit!B10</f>
        <v>0</v>
      </c>
      <c r="C26" s="34"/>
      <c r="D26" s="168">
        <f>$B26*D$15</f>
        <v>0</v>
      </c>
      <c r="E26" s="168">
        <f t="shared" ref="E26:M26" si="6">$B26*E$15</f>
        <v>0</v>
      </c>
      <c r="F26" s="168">
        <f t="shared" si="6"/>
        <v>0</v>
      </c>
      <c r="G26" s="168">
        <f t="shared" si="6"/>
        <v>0</v>
      </c>
      <c r="H26" s="168">
        <f t="shared" si="6"/>
        <v>0</v>
      </c>
      <c r="I26" s="168">
        <f t="shared" si="6"/>
        <v>0</v>
      </c>
      <c r="J26" s="168">
        <f t="shared" si="6"/>
        <v>0</v>
      </c>
      <c r="K26" s="168">
        <f t="shared" si="6"/>
        <v>0</v>
      </c>
      <c r="L26" s="168">
        <f t="shared" si="6"/>
        <v>0</v>
      </c>
      <c r="M26" s="168">
        <f t="shared" si="6"/>
        <v>0</v>
      </c>
      <c r="N26" s="76"/>
      <c r="O26" s="100">
        <f>SUM(D26:M26)</f>
        <v>0</v>
      </c>
      <c r="P26" s="101">
        <f>O26-B26</f>
        <v>0</v>
      </c>
    </row>
    <row r="27" spans="1:68" s="33" customFormat="1" ht="15.75" thickBot="1" x14ac:dyDescent="0.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67"/>
      <c r="O27" s="102"/>
      <c r="P27" s="10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1:68" s="34" customFormat="1" ht="15.75" thickBot="1" x14ac:dyDescent="0.3">
      <c r="A28" s="156" t="s">
        <v>1120</v>
      </c>
      <c r="B28" s="166">
        <f>B26+B24+C13</f>
        <v>0</v>
      </c>
      <c r="C28" s="166"/>
      <c r="D28" s="166">
        <f t="shared" ref="D28:M28" si="7">D26+D24+D13</f>
        <v>0</v>
      </c>
      <c r="E28" s="166">
        <f t="shared" si="7"/>
        <v>0</v>
      </c>
      <c r="F28" s="166">
        <f t="shared" si="7"/>
        <v>0</v>
      </c>
      <c r="G28" s="166">
        <f t="shared" si="7"/>
        <v>0</v>
      </c>
      <c r="H28" s="166">
        <f t="shared" si="7"/>
        <v>0</v>
      </c>
      <c r="I28" s="166">
        <f t="shared" si="7"/>
        <v>0</v>
      </c>
      <c r="J28" s="166">
        <f t="shared" si="7"/>
        <v>0</v>
      </c>
      <c r="K28" s="166">
        <f t="shared" si="7"/>
        <v>0</v>
      </c>
      <c r="L28" s="166">
        <f t="shared" si="7"/>
        <v>0</v>
      </c>
      <c r="M28" s="166">
        <f t="shared" si="7"/>
        <v>0</v>
      </c>
      <c r="N28" s="67"/>
      <c r="O28" s="104">
        <f>SUM(D28:M28)</f>
        <v>0</v>
      </c>
      <c r="P28" s="105">
        <f>O28-B28</f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ht="15.75" thickBot="1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68" x14ac:dyDescent="0.25">
      <c r="A30" s="161" t="s">
        <v>5</v>
      </c>
      <c r="B30" s="110"/>
      <c r="C30" s="110"/>
      <c r="D30" s="111">
        <f>'Product List'!H13</f>
        <v>0</v>
      </c>
      <c r="E30" s="111">
        <f>'Product List'!H14</f>
        <v>0</v>
      </c>
      <c r="F30" s="111">
        <f>'Product List'!H15</f>
        <v>0</v>
      </c>
      <c r="G30" s="111">
        <f>'Product List'!H16</f>
        <v>0</v>
      </c>
      <c r="H30" s="111">
        <f>'Product List'!H17</f>
        <v>0</v>
      </c>
      <c r="I30" s="111">
        <f>'Product List'!H18</f>
        <v>0</v>
      </c>
      <c r="J30" s="111">
        <f>'Product List'!H19</f>
        <v>0</v>
      </c>
      <c r="K30" s="111">
        <f>'Product List'!H20</f>
        <v>0</v>
      </c>
      <c r="L30" s="111">
        <f>'Product List'!H21</f>
        <v>0</v>
      </c>
      <c r="M30" s="111">
        <f>'Product List'!H22</f>
        <v>0</v>
      </c>
      <c r="N30" s="66"/>
    </row>
    <row r="31" spans="1:68" ht="15.75" thickBot="1" x14ac:dyDescent="0.3">
      <c r="A31" s="162" t="s">
        <v>1063</v>
      </c>
      <c r="B31" s="75"/>
      <c r="C31" s="75"/>
      <c r="D31" s="117">
        <f>'Product List'!D13</f>
        <v>0</v>
      </c>
      <c r="E31" s="117">
        <f>'Product List'!D14</f>
        <v>0</v>
      </c>
      <c r="F31" s="117">
        <f>'Product List'!D15</f>
        <v>0</v>
      </c>
      <c r="G31" s="117">
        <f>'Product List'!D16</f>
        <v>0</v>
      </c>
      <c r="H31" s="117">
        <f>'Product List'!D17</f>
        <v>0</v>
      </c>
      <c r="I31" s="117">
        <f>'Product List'!D18</f>
        <v>0</v>
      </c>
      <c r="J31" s="117">
        <f>'Product List'!D19</f>
        <v>0</v>
      </c>
      <c r="K31" s="117">
        <f>'Product List'!D20</f>
        <v>0</v>
      </c>
      <c r="L31" s="117">
        <f>'Product List'!D21</f>
        <v>0</v>
      </c>
      <c r="M31" s="117">
        <f>'Product List'!D22</f>
        <v>0</v>
      </c>
    </row>
    <row r="32" spans="1:68" x14ac:dyDescent="0.25">
      <c r="B32" s="32"/>
      <c r="C32" s="31"/>
      <c r="D32" s="32"/>
      <c r="F32" s="32"/>
      <c r="G32" s="32"/>
      <c r="H32" s="32"/>
      <c r="I32" s="32"/>
      <c r="J32" s="32"/>
      <c r="K32" s="32"/>
      <c r="M32" s="32"/>
    </row>
    <row r="33" spans="1:16" ht="15.75" thickBot="1" x14ac:dyDescent="0.3">
      <c r="A33" s="25" t="s">
        <v>1068</v>
      </c>
      <c r="B33" s="32"/>
      <c r="C33" s="31"/>
      <c r="D33" s="32"/>
      <c r="F33" s="32"/>
      <c r="G33" s="32"/>
      <c r="H33" s="32"/>
      <c r="I33" s="32"/>
      <c r="J33" s="32"/>
      <c r="K33" s="32"/>
      <c r="M33" s="32"/>
    </row>
    <row r="34" spans="1:16" s="25" customFormat="1" ht="15.75" thickBot="1" x14ac:dyDescent="0.3">
      <c r="A34" s="119" t="s">
        <v>1015</v>
      </c>
      <c r="B34" s="116"/>
      <c r="C34" s="116"/>
      <c r="D34" s="120">
        <f t="shared" ref="D34:M34" si="8">IF(D30&lt;&gt;0,D28/D30,0)</f>
        <v>0</v>
      </c>
      <c r="E34" s="120">
        <f t="shared" si="8"/>
        <v>0</v>
      </c>
      <c r="F34" s="120">
        <f t="shared" si="8"/>
        <v>0</v>
      </c>
      <c r="G34" s="120">
        <f t="shared" si="8"/>
        <v>0</v>
      </c>
      <c r="H34" s="120">
        <f t="shared" si="8"/>
        <v>0</v>
      </c>
      <c r="I34" s="120">
        <f t="shared" si="8"/>
        <v>0</v>
      </c>
      <c r="J34" s="120">
        <f t="shared" si="8"/>
        <v>0</v>
      </c>
      <c r="K34" s="120">
        <f t="shared" si="8"/>
        <v>0</v>
      </c>
      <c r="L34" s="120">
        <f t="shared" si="8"/>
        <v>0</v>
      </c>
      <c r="M34" s="120">
        <f t="shared" si="8"/>
        <v>0</v>
      </c>
      <c r="O34" s="115"/>
      <c r="P34" s="115"/>
    </row>
    <row r="35" spans="1:16" ht="15.75" thickBot="1" x14ac:dyDescent="0.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6" s="64" customFormat="1" x14ac:dyDescent="0.25">
      <c r="A36" s="159" t="s">
        <v>1094</v>
      </c>
      <c r="B36" s="210"/>
      <c r="C36" s="210"/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108"/>
      <c r="O36" s="109"/>
      <c r="P36" s="109"/>
    </row>
    <row r="37" spans="1:16" ht="15.75" thickBot="1" x14ac:dyDescent="0.3">
      <c r="A37" s="162" t="s">
        <v>1097</v>
      </c>
      <c r="B37" s="75"/>
      <c r="C37" s="75"/>
      <c r="D37" s="137">
        <f t="shared" ref="D37:M37" si="9">IFERROR((D36-D34)/D34,0)</f>
        <v>0</v>
      </c>
      <c r="E37" s="137">
        <f t="shared" si="9"/>
        <v>0</v>
      </c>
      <c r="F37" s="137">
        <f t="shared" si="9"/>
        <v>0</v>
      </c>
      <c r="G37" s="137">
        <f t="shared" si="9"/>
        <v>0</v>
      </c>
      <c r="H37" s="137">
        <f t="shared" si="9"/>
        <v>0</v>
      </c>
      <c r="I37" s="137">
        <f t="shared" si="9"/>
        <v>0</v>
      </c>
      <c r="J37" s="137">
        <f t="shared" si="9"/>
        <v>0</v>
      </c>
      <c r="K37" s="137">
        <f t="shared" si="9"/>
        <v>0</v>
      </c>
      <c r="L37" s="137">
        <f t="shared" si="9"/>
        <v>0</v>
      </c>
      <c r="M37" s="137">
        <f t="shared" si="9"/>
        <v>0</v>
      </c>
      <c r="N37" s="67"/>
    </row>
    <row r="38" spans="1:16" s="64" customFormat="1" x14ac:dyDescent="0.25">
      <c r="A38" s="26" t="s">
        <v>1123</v>
      </c>
      <c r="B38" s="133"/>
      <c r="C38" s="133"/>
      <c r="D38" s="134" t="str">
        <f>IFERROR(IF(ABS((D36-D34)/D34)&gt;0.05," Discrepancy &gt; 5%",""),"")</f>
        <v/>
      </c>
      <c r="E38" s="134" t="str">
        <f t="shared" ref="E38:M38" si="10">IFERROR(IF(ABS((E36-E34)/E34)&gt;0.05," Discrepancy &gt; 5%",""),"")</f>
        <v/>
      </c>
      <c r="F38" s="134" t="str">
        <f t="shared" si="10"/>
        <v/>
      </c>
      <c r="G38" s="134" t="str">
        <f t="shared" si="10"/>
        <v/>
      </c>
      <c r="H38" s="134" t="str">
        <f t="shared" si="10"/>
        <v/>
      </c>
      <c r="I38" s="134" t="str">
        <f t="shared" si="10"/>
        <v/>
      </c>
      <c r="J38" s="134" t="str">
        <f t="shared" si="10"/>
        <v/>
      </c>
      <c r="K38" s="134" t="str">
        <f t="shared" si="10"/>
        <v/>
      </c>
      <c r="L38" s="134" t="str">
        <f t="shared" si="10"/>
        <v/>
      </c>
      <c r="M38" s="134" t="str">
        <f t="shared" si="10"/>
        <v/>
      </c>
      <c r="N38" s="108"/>
      <c r="O38" s="109"/>
      <c r="P38" s="109"/>
    </row>
    <row r="39" spans="1:16" s="64" customFormat="1" x14ac:dyDescent="0.25">
      <c r="A39" s="26"/>
      <c r="B39" s="133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08"/>
      <c r="O39" s="109"/>
      <c r="P39" s="109"/>
    </row>
    <row r="40" spans="1:16" x14ac:dyDescent="0.25">
      <c r="A40" s="25" t="s">
        <v>1093</v>
      </c>
    </row>
    <row r="41" spans="1:16" x14ac:dyDescent="0.25">
      <c r="A41" s="38" t="s">
        <v>1050</v>
      </c>
      <c r="B41" s="69"/>
      <c r="C41" s="69"/>
      <c r="D41" s="68">
        <f>'Product List'!E13</f>
        <v>0</v>
      </c>
      <c r="E41" s="68">
        <f>'Product List'!E14</f>
        <v>0</v>
      </c>
      <c r="F41" s="68">
        <f>'Product List'!E15</f>
        <v>0</v>
      </c>
      <c r="G41" s="68">
        <f>'Product List'!E16</f>
        <v>0</v>
      </c>
      <c r="H41" s="68">
        <f>'Product List'!$E17</f>
        <v>0</v>
      </c>
      <c r="I41" s="68">
        <f>'Product List'!$E18</f>
        <v>0</v>
      </c>
      <c r="J41" s="68">
        <f>'Product List'!$E19</f>
        <v>0</v>
      </c>
      <c r="K41" s="68">
        <f>'Product List'!$E20</f>
        <v>0</v>
      </c>
      <c r="L41" s="68">
        <f>'Product List'!$E21</f>
        <v>0</v>
      </c>
      <c r="M41" s="68">
        <f>'Product List'!$E22</f>
        <v>0</v>
      </c>
      <c r="N41" s="67"/>
    </row>
    <row r="42" spans="1:16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6" x14ac:dyDescent="0.25">
      <c r="A43" s="38" t="s">
        <v>1092</v>
      </c>
      <c r="B43" s="69"/>
      <c r="C43" s="69"/>
      <c r="D43" s="169" t="str">
        <f t="shared" ref="D43:M43" si="11">IFERROR((D36-D41)/D41,"New Rate")</f>
        <v>New Rate</v>
      </c>
      <c r="E43" s="169" t="str">
        <f t="shared" si="11"/>
        <v>New Rate</v>
      </c>
      <c r="F43" s="169" t="str">
        <f t="shared" si="11"/>
        <v>New Rate</v>
      </c>
      <c r="G43" s="169" t="str">
        <f t="shared" si="11"/>
        <v>New Rate</v>
      </c>
      <c r="H43" s="169" t="str">
        <f t="shared" si="11"/>
        <v>New Rate</v>
      </c>
      <c r="I43" s="169" t="str">
        <f t="shared" si="11"/>
        <v>New Rate</v>
      </c>
      <c r="J43" s="169" t="str">
        <f t="shared" si="11"/>
        <v>New Rate</v>
      </c>
      <c r="K43" s="169" t="str">
        <f t="shared" si="11"/>
        <v>New Rate</v>
      </c>
      <c r="L43" s="169" t="str">
        <f t="shared" si="11"/>
        <v>New Rate</v>
      </c>
      <c r="M43" s="169" t="str">
        <f t="shared" si="11"/>
        <v>New Rate</v>
      </c>
      <c r="N43" s="66"/>
    </row>
    <row r="44" spans="1:16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6" x14ac:dyDescent="0.25">
      <c r="A45" s="25" t="s">
        <v>1067</v>
      </c>
    </row>
    <row r="46" spans="1:16" x14ac:dyDescent="0.25">
      <c r="A46" s="163" t="s">
        <v>1056</v>
      </c>
      <c r="B46" s="38"/>
      <c r="C46" s="38"/>
      <c r="D46" s="130">
        <f>(D34)*'Service Center Information'!$B$15</f>
        <v>0</v>
      </c>
      <c r="E46" s="130">
        <f>(E34)*'Service Center Information'!$B$15</f>
        <v>0</v>
      </c>
      <c r="F46" s="130">
        <f>(F34)*'Service Center Information'!$B$15</f>
        <v>0</v>
      </c>
      <c r="G46" s="130">
        <f>(G34)*'Service Center Information'!$B$15</f>
        <v>0</v>
      </c>
      <c r="H46" s="130">
        <f>(H34)*'Service Center Information'!$B$15</f>
        <v>0</v>
      </c>
      <c r="I46" s="130">
        <f>(I34)*'Service Center Information'!$B$15</f>
        <v>0</v>
      </c>
      <c r="J46" s="130">
        <f>(J34)*'Service Center Information'!$B$15</f>
        <v>0</v>
      </c>
      <c r="K46" s="130">
        <f>(K34)*'Service Center Information'!$B$15</f>
        <v>0</v>
      </c>
      <c r="L46" s="130">
        <f>(L34)*'Service Center Information'!$B$15</f>
        <v>0</v>
      </c>
      <c r="M46" s="130">
        <f>(M34)*'Service Center Information'!$B$15</f>
        <v>0</v>
      </c>
    </row>
    <row r="47" spans="1:16" ht="15.75" thickBot="1" x14ac:dyDescent="0.3">
      <c r="B47" s="31"/>
      <c r="C47" s="31"/>
      <c r="D47" s="157"/>
      <c r="E47" s="157"/>
      <c r="F47" s="157"/>
      <c r="G47" s="157"/>
      <c r="H47" s="157"/>
      <c r="I47" s="157"/>
      <c r="J47" s="157"/>
      <c r="K47" s="157"/>
      <c r="L47" s="157"/>
      <c r="M47" s="157"/>
    </row>
    <row r="48" spans="1:16" ht="15.75" thickBot="1" x14ac:dyDescent="0.3">
      <c r="A48" s="121" t="s">
        <v>1125</v>
      </c>
      <c r="B48" s="122"/>
      <c r="C48" s="122"/>
      <c r="D48" s="158">
        <f>D34+D46</f>
        <v>0</v>
      </c>
      <c r="E48" s="158">
        <f t="shared" ref="E48:M48" si="12">E34+E46</f>
        <v>0</v>
      </c>
      <c r="F48" s="158">
        <f t="shared" si="12"/>
        <v>0</v>
      </c>
      <c r="G48" s="158">
        <f t="shared" si="12"/>
        <v>0</v>
      </c>
      <c r="H48" s="158">
        <f t="shared" si="12"/>
        <v>0</v>
      </c>
      <c r="I48" s="158">
        <f t="shared" si="12"/>
        <v>0</v>
      </c>
      <c r="J48" s="158">
        <f t="shared" si="12"/>
        <v>0</v>
      </c>
      <c r="K48" s="158">
        <f t="shared" si="12"/>
        <v>0</v>
      </c>
      <c r="L48" s="158">
        <f t="shared" si="12"/>
        <v>0</v>
      </c>
      <c r="M48" s="158">
        <f t="shared" si="12"/>
        <v>0</v>
      </c>
    </row>
    <row r="49" spans="1:13" x14ac:dyDescent="0.25">
      <c r="E49" s="39"/>
      <c r="L49" s="39"/>
    </row>
    <row r="50" spans="1:13" x14ac:dyDescent="0.25">
      <c r="A50" s="131" t="s">
        <v>1069</v>
      </c>
      <c r="B50" s="185"/>
      <c r="C50" s="185"/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</row>
    <row r="51" spans="1:13" ht="15.75" thickBot="1" x14ac:dyDescent="0.3">
      <c r="B51" s="31"/>
      <c r="C51" s="31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5.75" thickBot="1" x14ac:dyDescent="0.3">
      <c r="A52" s="219" t="s">
        <v>1126</v>
      </c>
      <c r="B52" s="220"/>
      <c r="C52" s="220"/>
      <c r="D52" s="221">
        <f>D48+D50</f>
        <v>0</v>
      </c>
      <c r="E52" s="221">
        <f t="shared" ref="E52:M52" si="13">E48+E50</f>
        <v>0</v>
      </c>
      <c r="F52" s="221">
        <f t="shared" si="13"/>
        <v>0</v>
      </c>
      <c r="G52" s="221">
        <f t="shared" si="13"/>
        <v>0</v>
      </c>
      <c r="H52" s="221">
        <f t="shared" si="13"/>
        <v>0</v>
      </c>
      <c r="I52" s="221">
        <f t="shared" si="13"/>
        <v>0</v>
      </c>
      <c r="J52" s="221">
        <f t="shared" si="13"/>
        <v>0</v>
      </c>
      <c r="K52" s="221">
        <f t="shared" si="13"/>
        <v>0</v>
      </c>
      <c r="L52" s="221">
        <f t="shared" si="13"/>
        <v>0</v>
      </c>
      <c r="M52" s="221">
        <f t="shared" si="13"/>
        <v>0</v>
      </c>
    </row>
    <row r="53" spans="1:13" x14ac:dyDescent="0.25">
      <c r="E53" s="39"/>
      <c r="L53" s="39"/>
    </row>
    <row r="54" spans="1:13" x14ac:dyDescent="0.25">
      <c r="E54" s="39"/>
      <c r="L54" s="39"/>
    </row>
    <row r="55" spans="1:13" x14ac:dyDescent="0.25">
      <c r="E55" s="39"/>
      <c r="L55" s="39"/>
    </row>
    <row r="56" spans="1:13" x14ac:dyDescent="0.25">
      <c r="E56" s="39"/>
      <c r="L56" s="39"/>
    </row>
    <row r="57" spans="1:13" x14ac:dyDescent="0.25">
      <c r="E57" s="39"/>
      <c r="L57" s="39"/>
    </row>
    <row r="58" spans="1:13" x14ac:dyDescent="0.25">
      <c r="E58" s="39"/>
      <c r="L58" s="39"/>
    </row>
    <row r="59" spans="1:13" x14ac:dyDescent="0.25">
      <c r="E59" s="39"/>
      <c r="L59" s="39"/>
    </row>
    <row r="60" spans="1:13" x14ac:dyDescent="0.25">
      <c r="E60" s="39"/>
      <c r="L60" s="39"/>
    </row>
    <row r="61" spans="1:13" x14ac:dyDescent="0.25">
      <c r="E61" s="39"/>
      <c r="L61" s="39"/>
    </row>
    <row r="62" spans="1:13" x14ac:dyDescent="0.25">
      <c r="E62" s="39"/>
      <c r="L62" s="39"/>
    </row>
    <row r="63" spans="1:13" x14ac:dyDescent="0.25">
      <c r="E63" s="39"/>
      <c r="L63" s="39"/>
    </row>
    <row r="64" spans="1:13" x14ac:dyDescent="0.25">
      <c r="E64" s="39"/>
      <c r="L64" s="39"/>
    </row>
    <row r="65" spans="5:12" x14ac:dyDescent="0.25">
      <c r="E65" s="39"/>
      <c r="L65" s="39"/>
    </row>
    <row r="66" spans="5:12" x14ac:dyDescent="0.25">
      <c r="E66" s="39"/>
      <c r="L66" s="39"/>
    </row>
    <row r="67" spans="5:12" x14ac:dyDescent="0.25">
      <c r="E67" s="39"/>
      <c r="L67" s="39"/>
    </row>
    <row r="68" spans="5:12" x14ac:dyDescent="0.25">
      <c r="E68" s="39"/>
      <c r="L68" s="39"/>
    </row>
    <row r="69" spans="5:12" x14ac:dyDescent="0.25">
      <c r="E69" s="39"/>
      <c r="L69" s="39"/>
    </row>
    <row r="70" spans="5:12" x14ac:dyDescent="0.25">
      <c r="E70" s="39"/>
      <c r="L70" s="39"/>
    </row>
    <row r="71" spans="5:12" x14ac:dyDescent="0.25">
      <c r="E71" s="39"/>
      <c r="L71" s="39"/>
    </row>
    <row r="72" spans="5:12" x14ac:dyDescent="0.25">
      <c r="E72" s="39"/>
      <c r="L72" s="39"/>
    </row>
    <row r="73" spans="5:12" x14ac:dyDescent="0.25">
      <c r="E73" s="39"/>
      <c r="L73" s="39"/>
    </row>
    <row r="74" spans="5:12" x14ac:dyDescent="0.25">
      <c r="E74" s="39"/>
      <c r="L74" s="39"/>
    </row>
    <row r="75" spans="5:12" x14ac:dyDescent="0.25">
      <c r="E75" s="39"/>
      <c r="L75" s="39"/>
    </row>
    <row r="76" spans="5:12" x14ac:dyDescent="0.25">
      <c r="E76" s="39"/>
      <c r="L76" s="39"/>
    </row>
    <row r="77" spans="5:12" x14ac:dyDescent="0.25">
      <c r="E77" s="39"/>
      <c r="L77" s="39"/>
    </row>
    <row r="78" spans="5:12" x14ac:dyDescent="0.25">
      <c r="E78" s="39"/>
      <c r="L78" s="39"/>
    </row>
    <row r="79" spans="5:12" x14ac:dyDescent="0.25">
      <c r="E79" s="39"/>
      <c r="L79" s="39"/>
    </row>
    <row r="80" spans="5:12" x14ac:dyDescent="0.25">
      <c r="E80" s="39"/>
      <c r="L80" s="39"/>
    </row>
    <row r="81" spans="5:12" x14ac:dyDescent="0.25">
      <c r="E81" s="39"/>
      <c r="L81" s="39"/>
    </row>
    <row r="82" spans="5:12" x14ac:dyDescent="0.25">
      <c r="E82" s="39"/>
      <c r="L82" s="39"/>
    </row>
    <row r="83" spans="5:12" x14ac:dyDescent="0.25">
      <c r="E83" s="39"/>
      <c r="L83" s="39"/>
    </row>
    <row r="84" spans="5:12" x14ac:dyDescent="0.25">
      <c r="E84" s="39"/>
      <c r="L84" s="39"/>
    </row>
    <row r="85" spans="5:12" x14ac:dyDescent="0.25">
      <c r="E85" s="39"/>
      <c r="L85" s="39"/>
    </row>
    <row r="86" spans="5:12" x14ac:dyDescent="0.25">
      <c r="E86" s="39"/>
      <c r="L86" s="39"/>
    </row>
    <row r="87" spans="5:12" x14ac:dyDescent="0.25">
      <c r="E87" s="39"/>
      <c r="L87" s="39"/>
    </row>
    <row r="88" spans="5:12" x14ac:dyDescent="0.25">
      <c r="E88" s="39"/>
      <c r="L88" s="39"/>
    </row>
    <row r="89" spans="5:12" x14ac:dyDescent="0.25">
      <c r="E89" s="39"/>
      <c r="L89" s="39"/>
    </row>
    <row r="90" spans="5:12" x14ac:dyDescent="0.25">
      <c r="E90" s="39"/>
      <c r="L90" s="39"/>
    </row>
    <row r="91" spans="5:12" x14ac:dyDescent="0.25">
      <c r="E91" s="39"/>
      <c r="L91" s="39"/>
    </row>
    <row r="92" spans="5:12" x14ac:dyDescent="0.25">
      <c r="E92" s="39"/>
      <c r="L92" s="39"/>
    </row>
    <row r="93" spans="5:12" x14ac:dyDescent="0.25">
      <c r="E93" s="39"/>
      <c r="L93" s="39"/>
    </row>
    <row r="94" spans="5:12" x14ac:dyDescent="0.25">
      <c r="E94" s="39"/>
      <c r="L94" s="39"/>
    </row>
    <row r="95" spans="5:12" x14ac:dyDescent="0.25">
      <c r="E95" s="39"/>
      <c r="L95" s="39"/>
    </row>
    <row r="96" spans="5:12" x14ac:dyDescent="0.25">
      <c r="E96" s="39"/>
      <c r="L96" s="39"/>
    </row>
    <row r="97" spans="5:12" x14ac:dyDescent="0.25">
      <c r="E97" s="39"/>
      <c r="L97" s="39"/>
    </row>
    <row r="98" spans="5:12" x14ac:dyDescent="0.25">
      <c r="E98" s="39"/>
      <c r="L98" s="39"/>
    </row>
    <row r="99" spans="5:12" x14ac:dyDescent="0.25">
      <c r="E99" s="39"/>
      <c r="L99" s="39"/>
    </row>
    <row r="100" spans="5:12" x14ac:dyDescent="0.25">
      <c r="E100" s="39"/>
      <c r="L100" s="39"/>
    </row>
    <row r="101" spans="5:12" x14ac:dyDescent="0.25">
      <c r="E101" s="39"/>
      <c r="L101" s="39"/>
    </row>
    <row r="102" spans="5:12" x14ac:dyDescent="0.25">
      <c r="E102" s="39"/>
      <c r="L102" s="39"/>
    </row>
    <row r="103" spans="5:12" x14ac:dyDescent="0.25">
      <c r="E103" s="39"/>
      <c r="L103" s="39"/>
    </row>
    <row r="104" spans="5:12" x14ac:dyDescent="0.25">
      <c r="E104" s="39"/>
      <c r="L104" s="39"/>
    </row>
    <row r="105" spans="5:12" x14ac:dyDescent="0.25">
      <c r="E105" s="39"/>
      <c r="L105" s="39"/>
    </row>
    <row r="106" spans="5:12" x14ac:dyDescent="0.25">
      <c r="E106" s="39"/>
      <c r="L106" s="39"/>
    </row>
    <row r="107" spans="5:12" x14ac:dyDescent="0.25">
      <c r="E107" s="39"/>
      <c r="L107" s="39"/>
    </row>
    <row r="108" spans="5:12" x14ac:dyDescent="0.25">
      <c r="E108" s="39"/>
      <c r="L108" s="39"/>
    </row>
    <row r="109" spans="5:12" x14ac:dyDescent="0.25">
      <c r="E109" s="39"/>
      <c r="L109" s="39"/>
    </row>
    <row r="110" spans="5:12" x14ac:dyDescent="0.25">
      <c r="E110" s="39"/>
      <c r="L110" s="39"/>
    </row>
    <row r="111" spans="5:12" x14ac:dyDescent="0.25">
      <c r="E111" s="39"/>
      <c r="L111" s="39"/>
    </row>
    <row r="112" spans="5:12" x14ac:dyDescent="0.25">
      <c r="E112" s="39"/>
      <c r="L112" s="39"/>
    </row>
    <row r="113" spans="5:12" x14ac:dyDescent="0.25">
      <c r="E113" s="39"/>
      <c r="L113" s="39"/>
    </row>
    <row r="114" spans="5:12" x14ac:dyDescent="0.25">
      <c r="E114" s="39"/>
      <c r="L114" s="39"/>
    </row>
    <row r="115" spans="5:12" x14ac:dyDescent="0.25">
      <c r="E115" s="39"/>
      <c r="L115" s="39"/>
    </row>
    <row r="116" spans="5:12" x14ac:dyDescent="0.25">
      <c r="E116" s="39"/>
      <c r="L116" s="39"/>
    </row>
    <row r="117" spans="5:12" x14ac:dyDescent="0.25">
      <c r="E117" s="39"/>
      <c r="L117" s="39"/>
    </row>
    <row r="118" spans="5:12" x14ac:dyDescent="0.25">
      <c r="E118" s="39"/>
      <c r="L118" s="39"/>
    </row>
    <row r="119" spans="5:12" x14ac:dyDescent="0.25">
      <c r="E119" s="39"/>
      <c r="L119" s="39"/>
    </row>
    <row r="120" spans="5:12" x14ac:dyDescent="0.25">
      <c r="E120" s="39"/>
      <c r="L120" s="39"/>
    </row>
    <row r="121" spans="5:12" x14ac:dyDescent="0.25">
      <c r="E121" s="39"/>
      <c r="L121" s="39"/>
    </row>
    <row r="122" spans="5:12" x14ac:dyDescent="0.25">
      <c r="E122" s="39"/>
      <c r="L122" s="39"/>
    </row>
    <row r="123" spans="5:12" x14ac:dyDescent="0.25">
      <c r="E123" s="39"/>
      <c r="L123" s="39"/>
    </row>
    <row r="124" spans="5:12" x14ac:dyDescent="0.25">
      <c r="E124" s="39"/>
      <c r="L124" s="39"/>
    </row>
    <row r="125" spans="5:12" x14ac:dyDescent="0.25">
      <c r="E125" s="39"/>
      <c r="L125" s="39"/>
    </row>
    <row r="126" spans="5:12" x14ac:dyDescent="0.25">
      <c r="E126" s="39"/>
      <c r="L126" s="39"/>
    </row>
    <row r="127" spans="5:12" x14ac:dyDescent="0.25">
      <c r="E127" s="39"/>
      <c r="L127" s="39"/>
    </row>
    <row r="128" spans="5:12" x14ac:dyDescent="0.25">
      <c r="E128" s="39"/>
      <c r="L128" s="39"/>
    </row>
    <row r="129" spans="5:12" x14ac:dyDescent="0.25">
      <c r="E129" s="39"/>
      <c r="L129" s="39"/>
    </row>
    <row r="130" spans="5:12" x14ac:dyDescent="0.25">
      <c r="E130" s="39"/>
      <c r="L130" s="39"/>
    </row>
    <row r="131" spans="5:12" x14ac:dyDescent="0.25">
      <c r="E131" s="39"/>
      <c r="L131" s="39"/>
    </row>
    <row r="132" spans="5:12" x14ac:dyDescent="0.25">
      <c r="E132" s="39"/>
      <c r="L132" s="39"/>
    </row>
    <row r="133" spans="5:12" x14ac:dyDescent="0.25">
      <c r="E133" s="39"/>
      <c r="L133" s="39"/>
    </row>
    <row r="134" spans="5:12" x14ac:dyDescent="0.25">
      <c r="E134" s="39"/>
      <c r="L134" s="39"/>
    </row>
    <row r="135" spans="5:12" x14ac:dyDescent="0.25">
      <c r="E135" s="39"/>
      <c r="L135" s="39"/>
    </row>
    <row r="136" spans="5:12" x14ac:dyDescent="0.25">
      <c r="E136" s="39"/>
      <c r="L136" s="39"/>
    </row>
    <row r="137" spans="5:12" x14ac:dyDescent="0.25">
      <c r="E137" s="39"/>
      <c r="L137" s="39"/>
    </row>
    <row r="138" spans="5:12" x14ac:dyDescent="0.25">
      <c r="E138" s="39"/>
      <c r="L138" s="39"/>
    </row>
    <row r="139" spans="5:12" x14ac:dyDescent="0.25">
      <c r="E139" s="39"/>
      <c r="L139" s="39"/>
    </row>
    <row r="140" spans="5:12" x14ac:dyDescent="0.25">
      <c r="E140" s="39"/>
      <c r="L140" s="39"/>
    </row>
    <row r="141" spans="5:12" x14ac:dyDescent="0.25">
      <c r="E141" s="39"/>
      <c r="L141" s="39"/>
    </row>
    <row r="142" spans="5:12" x14ac:dyDescent="0.25">
      <c r="E142" s="39"/>
      <c r="L142" s="39"/>
    </row>
    <row r="143" spans="5:12" x14ac:dyDescent="0.25">
      <c r="E143" s="39"/>
      <c r="L143" s="39"/>
    </row>
    <row r="144" spans="5:12" x14ac:dyDescent="0.25">
      <c r="E144" s="39"/>
      <c r="L144" s="39"/>
    </row>
    <row r="145" spans="5:12" x14ac:dyDescent="0.25">
      <c r="E145" s="39"/>
      <c r="L145" s="39"/>
    </row>
    <row r="146" spans="5:12" x14ac:dyDescent="0.25">
      <c r="E146" s="39"/>
      <c r="L146" s="39"/>
    </row>
    <row r="147" spans="5:12" x14ac:dyDescent="0.25">
      <c r="E147" s="39"/>
      <c r="L147" s="39"/>
    </row>
    <row r="148" spans="5:12" x14ac:dyDescent="0.25">
      <c r="E148" s="39"/>
      <c r="L148" s="39"/>
    </row>
    <row r="149" spans="5:12" x14ac:dyDescent="0.25">
      <c r="E149" s="39"/>
      <c r="L149" s="39"/>
    </row>
    <row r="150" spans="5:12" x14ac:dyDescent="0.25">
      <c r="E150" s="39"/>
      <c r="L150" s="39"/>
    </row>
    <row r="151" spans="5:12" x14ac:dyDescent="0.25">
      <c r="E151" s="39"/>
      <c r="L151" s="39"/>
    </row>
    <row r="152" spans="5:12" x14ac:dyDescent="0.25">
      <c r="E152" s="39"/>
      <c r="L152" s="39"/>
    </row>
    <row r="153" spans="5:12" x14ac:dyDescent="0.25">
      <c r="E153" s="39"/>
      <c r="L153" s="39"/>
    </row>
    <row r="154" spans="5:12" x14ac:dyDescent="0.25">
      <c r="E154" s="39"/>
      <c r="L154" s="39"/>
    </row>
    <row r="155" spans="5:12" x14ac:dyDescent="0.25">
      <c r="E155" s="39"/>
      <c r="L155" s="39"/>
    </row>
    <row r="156" spans="5:12" x14ac:dyDescent="0.25">
      <c r="E156" s="39"/>
      <c r="L156" s="39"/>
    </row>
    <row r="157" spans="5:12" x14ac:dyDescent="0.25">
      <c r="E157" s="39"/>
      <c r="L157" s="39"/>
    </row>
    <row r="158" spans="5:12" x14ac:dyDescent="0.25">
      <c r="E158" s="39"/>
      <c r="L158" s="39"/>
    </row>
    <row r="159" spans="5:12" x14ac:dyDescent="0.25">
      <c r="E159" s="39"/>
      <c r="L159" s="39"/>
    </row>
    <row r="160" spans="5:12" x14ac:dyDescent="0.25">
      <c r="E160" s="39"/>
      <c r="L160" s="39"/>
    </row>
    <row r="161" spans="5:12" x14ac:dyDescent="0.25">
      <c r="E161" s="39"/>
      <c r="L161" s="39"/>
    </row>
    <row r="162" spans="5:12" x14ac:dyDescent="0.25">
      <c r="E162" s="39"/>
      <c r="L162" s="39"/>
    </row>
    <row r="163" spans="5:12" x14ac:dyDescent="0.25">
      <c r="E163" s="39"/>
      <c r="L163" s="39"/>
    </row>
    <row r="164" spans="5:12" x14ac:dyDescent="0.25">
      <c r="E164" s="39"/>
      <c r="L164" s="39"/>
    </row>
    <row r="165" spans="5:12" x14ac:dyDescent="0.25">
      <c r="E165" s="39"/>
      <c r="L165" s="39"/>
    </row>
    <row r="166" spans="5:12" x14ac:dyDescent="0.25">
      <c r="E166" s="39"/>
      <c r="L166" s="39"/>
    </row>
    <row r="167" spans="5:12" x14ac:dyDescent="0.25">
      <c r="E167" s="39"/>
      <c r="L167" s="39"/>
    </row>
    <row r="168" spans="5:12" x14ac:dyDescent="0.25">
      <c r="E168" s="39"/>
      <c r="L168" s="39"/>
    </row>
    <row r="169" spans="5:12" x14ac:dyDescent="0.25">
      <c r="E169" s="39"/>
      <c r="L169" s="39"/>
    </row>
    <row r="170" spans="5:12" x14ac:dyDescent="0.25">
      <c r="E170" s="39"/>
      <c r="L170" s="39"/>
    </row>
    <row r="171" spans="5:12" x14ac:dyDescent="0.25">
      <c r="E171" s="39"/>
      <c r="L171" s="39"/>
    </row>
    <row r="172" spans="5:12" x14ac:dyDescent="0.25">
      <c r="E172" s="39"/>
      <c r="L172" s="39"/>
    </row>
    <row r="173" spans="5:12" x14ac:dyDescent="0.25">
      <c r="E173" s="39"/>
      <c r="L173" s="39"/>
    </row>
    <row r="174" spans="5:12" x14ac:dyDescent="0.25">
      <c r="E174" s="39"/>
      <c r="L174" s="39"/>
    </row>
    <row r="175" spans="5:12" x14ac:dyDescent="0.25">
      <c r="E175" s="39"/>
      <c r="L175" s="39"/>
    </row>
    <row r="176" spans="5:12" x14ac:dyDescent="0.25">
      <c r="E176" s="39"/>
      <c r="L176" s="39"/>
    </row>
    <row r="177" spans="5:12" x14ac:dyDescent="0.25">
      <c r="E177" s="39"/>
      <c r="L177" s="39"/>
    </row>
    <row r="178" spans="5:12" x14ac:dyDescent="0.25">
      <c r="E178" s="39"/>
      <c r="L178" s="39"/>
    </row>
    <row r="179" spans="5:12" x14ac:dyDescent="0.25">
      <c r="E179" s="39"/>
      <c r="L179" s="39"/>
    </row>
    <row r="180" spans="5:12" x14ac:dyDescent="0.25">
      <c r="E180" s="39"/>
      <c r="L180" s="39"/>
    </row>
    <row r="181" spans="5:12" x14ac:dyDescent="0.25">
      <c r="E181" s="39"/>
      <c r="L181" s="39"/>
    </row>
    <row r="182" spans="5:12" x14ac:dyDescent="0.25">
      <c r="E182" s="39"/>
      <c r="L182" s="39"/>
    </row>
    <row r="183" spans="5:12" x14ac:dyDescent="0.25">
      <c r="E183" s="39"/>
      <c r="L183" s="39"/>
    </row>
    <row r="184" spans="5:12" x14ac:dyDescent="0.25">
      <c r="E184" s="39"/>
      <c r="L184" s="39"/>
    </row>
    <row r="185" spans="5:12" x14ac:dyDescent="0.25">
      <c r="E185" s="39"/>
      <c r="L185" s="39"/>
    </row>
    <row r="186" spans="5:12" x14ac:dyDescent="0.25">
      <c r="E186" s="39"/>
      <c r="L186" s="39"/>
    </row>
    <row r="187" spans="5:12" x14ac:dyDescent="0.25">
      <c r="E187" s="39"/>
      <c r="L187" s="39"/>
    </row>
    <row r="188" spans="5:12" x14ac:dyDescent="0.25">
      <c r="E188" s="39"/>
      <c r="L188" s="39"/>
    </row>
    <row r="189" spans="5:12" x14ac:dyDescent="0.25">
      <c r="E189" s="39"/>
      <c r="L189" s="39"/>
    </row>
    <row r="190" spans="5:12" x14ac:dyDescent="0.25">
      <c r="E190" s="39"/>
      <c r="L190" s="39"/>
    </row>
    <row r="191" spans="5:12" x14ac:dyDescent="0.25">
      <c r="E191" s="39"/>
      <c r="L191" s="39"/>
    </row>
    <row r="192" spans="5:12" x14ac:dyDescent="0.25">
      <c r="E192" s="39"/>
      <c r="L192" s="39"/>
    </row>
    <row r="193" spans="5:12" x14ac:dyDescent="0.25">
      <c r="E193" s="39"/>
      <c r="L193" s="39"/>
    </row>
    <row r="194" spans="5:12" x14ac:dyDescent="0.25">
      <c r="E194" s="39"/>
      <c r="L194" s="39"/>
    </row>
    <row r="195" spans="5:12" x14ac:dyDescent="0.25">
      <c r="E195" s="39"/>
      <c r="L195" s="39"/>
    </row>
    <row r="196" spans="5:12" x14ac:dyDescent="0.25">
      <c r="E196" s="39"/>
      <c r="L196" s="39"/>
    </row>
    <row r="197" spans="5:12" x14ac:dyDescent="0.25">
      <c r="E197" s="39"/>
      <c r="L197" s="39"/>
    </row>
    <row r="198" spans="5:12" x14ac:dyDescent="0.25">
      <c r="E198" s="39"/>
      <c r="L198" s="39"/>
    </row>
    <row r="199" spans="5:12" x14ac:dyDescent="0.25">
      <c r="E199" s="39"/>
      <c r="L199" s="39"/>
    </row>
    <row r="200" spans="5:12" x14ac:dyDescent="0.25">
      <c r="E200" s="39"/>
      <c r="L200" s="39"/>
    </row>
    <row r="201" spans="5:12" x14ac:dyDescent="0.25">
      <c r="E201" s="39"/>
      <c r="L201" s="39"/>
    </row>
    <row r="202" spans="5:12" x14ac:dyDescent="0.25">
      <c r="E202" s="39"/>
      <c r="L202" s="39"/>
    </row>
    <row r="203" spans="5:12" x14ac:dyDescent="0.25">
      <c r="E203" s="39"/>
      <c r="L203" s="39"/>
    </row>
    <row r="204" spans="5:12" x14ac:dyDescent="0.25">
      <c r="E204" s="39"/>
      <c r="L204" s="39"/>
    </row>
    <row r="205" spans="5:12" x14ac:dyDescent="0.25">
      <c r="E205" s="39"/>
      <c r="L205" s="39"/>
    </row>
    <row r="206" spans="5:12" x14ac:dyDescent="0.25">
      <c r="E206" s="39"/>
      <c r="L206" s="39"/>
    </row>
    <row r="207" spans="5:12" x14ac:dyDescent="0.25">
      <c r="E207" s="39"/>
      <c r="L207" s="39"/>
    </row>
    <row r="208" spans="5:12" x14ac:dyDescent="0.25">
      <c r="E208" s="39"/>
      <c r="L208" s="39"/>
    </row>
    <row r="209" spans="5:12" x14ac:dyDescent="0.25">
      <c r="E209" s="39"/>
      <c r="L209" s="39"/>
    </row>
    <row r="210" spans="5:12" x14ac:dyDescent="0.25">
      <c r="E210" s="39"/>
      <c r="L210" s="39"/>
    </row>
    <row r="211" spans="5:12" x14ac:dyDescent="0.25">
      <c r="E211" s="39"/>
      <c r="L211" s="39"/>
    </row>
    <row r="212" spans="5:12" x14ac:dyDescent="0.25">
      <c r="E212" s="39"/>
      <c r="L212" s="39"/>
    </row>
    <row r="213" spans="5:12" x14ac:dyDescent="0.25">
      <c r="E213" s="39"/>
      <c r="L213" s="39"/>
    </row>
    <row r="214" spans="5:12" x14ac:dyDescent="0.25">
      <c r="E214" s="39"/>
      <c r="L214" s="39"/>
    </row>
    <row r="215" spans="5:12" x14ac:dyDescent="0.25">
      <c r="E215" s="39"/>
      <c r="L215" s="39"/>
    </row>
    <row r="216" spans="5:12" x14ac:dyDescent="0.25">
      <c r="E216" s="39"/>
      <c r="L216" s="39"/>
    </row>
    <row r="217" spans="5:12" x14ac:dyDescent="0.25">
      <c r="E217" s="39"/>
      <c r="L217" s="39"/>
    </row>
    <row r="218" spans="5:12" x14ac:dyDescent="0.25">
      <c r="E218" s="39"/>
      <c r="L218" s="39"/>
    </row>
    <row r="219" spans="5:12" x14ac:dyDescent="0.25">
      <c r="E219" s="39"/>
      <c r="L219" s="39"/>
    </row>
    <row r="220" spans="5:12" x14ac:dyDescent="0.25">
      <c r="E220" s="39"/>
      <c r="L220" s="39"/>
    </row>
    <row r="221" spans="5:12" x14ac:dyDescent="0.25">
      <c r="E221" s="39"/>
      <c r="L221" s="39"/>
    </row>
    <row r="222" spans="5:12" x14ac:dyDescent="0.25">
      <c r="E222" s="39"/>
      <c r="L222" s="39"/>
    </row>
    <row r="223" spans="5:12" x14ac:dyDescent="0.25">
      <c r="E223" s="39"/>
      <c r="L223" s="39"/>
    </row>
    <row r="224" spans="5:12" x14ac:dyDescent="0.25">
      <c r="E224" s="39"/>
      <c r="L224" s="39"/>
    </row>
    <row r="225" spans="5:12" x14ac:dyDescent="0.25">
      <c r="E225" s="39"/>
      <c r="L225" s="39"/>
    </row>
    <row r="226" spans="5:12" x14ac:dyDescent="0.25">
      <c r="E226" s="39"/>
      <c r="L226" s="39"/>
    </row>
    <row r="227" spans="5:12" x14ac:dyDescent="0.25">
      <c r="E227" s="39"/>
      <c r="L227" s="39"/>
    </row>
    <row r="228" spans="5:12" x14ac:dyDescent="0.25">
      <c r="E228" s="39"/>
      <c r="L228" s="39"/>
    </row>
    <row r="229" spans="5:12" x14ac:dyDescent="0.25">
      <c r="E229" s="39"/>
      <c r="L229" s="39"/>
    </row>
    <row r="230" spans="5:12" x14ac:dyDescent="0.25">
      <c r="E230" s="39"/>
      <c r="L230" s="39"/>
    </row>
    <row r="231" spans="5:12" x14ac:dyDescent="0.25">
      <c r="E231" s="39"/>
      <c r="L231" s="39"/>
    </row>
    <row r="232" spans="5:12" x14ac:dyDescent="0.25">
      <c r="E232" s="39"/>
      <c r="L232" s="39"/>
    </row>
    <row r="233" spans="5:12" x14ac:dyDescent="0.25">
      <c r="E233" s="39"/>
      <c r="L233" s="39"/>
    </row>
    <row r="234" spans="5:12" x14ac:dyDescent="0.25">
      <c r="E234" s="39"/>
      <c r="L234" s="39"/>
    </row>
    <row r="235" spans="5:12" x14ac:dyDescent="0.25">
      <c r="E235" s="39"/>
      <c r="L235" s="39"/>
    </row>
    <row r="236" spans="5:12" x14ac:dyDescent="0.25">
      <c r="E236" s="39"/>
      <c r="L236" s="39"/>
    </row>
    <row r="237" spans="5:12" x14ac:dyDescent="0.25">
      <c r="E237" s="39"/>
      <c r="L237" s="39"/>
    </row>
    <row r="238" spans="5:12" x14ac:dyDescent="0.25">
      <c r="E238" s="39"/>
      <c r="L238" s="39"/>
    </row>
    <row r="239" spans="5:12" x14ac:dyDescent="0.25">
      <c r="E239" s="39"/>
      <c r="L239" s="39"/>
    </row>
    <row r="240" spans="5:12" x14ac:dyDescent="0.25">
      <c r="E240" s="39"/>
      <c r="L240" s="39"/>
    </row>
    <row r="241" spans="5:12" x14ac:dyDescent="0.25">
      <c r="E241" s="39"/>
      <c r="L241" s="39"/>
    </row>
    <row r="242" spans="5:12" x14ac:dyDescent="0.25">
      <c r="E242" s="39"/>
      <c r="L242" s="39"/>
    </row>
    <row r="243" spans="5:12" x14ac:dyDescent="0.25">
      <c r="E243" s="39"/>
      <c r="L243" s="39"/>
    </row>
    <row r="244" spans="5:12" x14ac:dyDescent="0.25">
      <c r="E244" s="39"/>
      <c r="L244" s="39"/>
    </row>
    <row r="245" spans="5:12" x14ac:dyDescent="0.25">
      <c r="E245" s="39"/>
      <c r="L245" s="39"/>
    </row>
    <row r="246" spans="5:12" x14ac:dyDescent="0.25">
      <c r="E246" s="39"/>
      <c r="L246" s="39"/>
    </row>
    <row r="247" spans="5:12" x14ac:dyDescent="0.25">
      <c r="E247" s="39"/>
      <c r="L247" s="39"/>
    </row>
    <row r="248" spans="5:12" x14ac:dyDescent="0.25">
      <c r="E248" s="39"/>
      <c r="L248" s="39"/>
    </row>
    <row r="249" spans="5:12" x14ac:dyDescent="0.25">
      <c r="E249" s="39"/>
      <c r="L249" s="39"/>
    </row>
    <row r="250" spans="5:12" x14ac:dyDescent="0.25">
      <c r="E250" s="39"/>
      <c r="L250" s="39"/>
    </row>
    <row r="251" spans="5:12" x14ac:dyDescent="0.25">
      <c r="E251" s="39"/>
      <c r="L251" s="39"/>
    </row>
    <row r="252" spans="5:12" x14ac:dyDescent="0.25">
      <c r="E252" s="39"/>
      <c r="L252" s="39"/>
    </row>
    <row r="253" spans="5:12" x14ac:dyDescent="0.25">
      <c r="E253" s="39"/>
      <c r="L253" s="39"/>
    </row>
    <row r="254" spans="5:12" x14ac:dyDescent="0.25">
      <c r="E254" s="39"/>
      <c r="L254" s="39"/>
    </row>
    <row r="255" spans="5:12" x14ac:dyDescent="0.25">
      <c r="E255" s="39"/>
      <c r="L255" s="39"/>
    </row>
    <row r="256" spans="5:12" x14ac:dyDescent="0.25">
      <c r="E256" s="39"/>
      <c r="L256" s="39"/>
    </row>
    <row r="257" spans="5:12" x14ac:dyDescent="0.25">
      <c r="E257" s="39"/>
      <c r="L257" s="39"/>
    </row>
    <row r="258" spans="5:12" x14ac:dyDescent="0.25">
      <c r="E258" s="39"/>
      <c r="L258" s="39"/>
    </row>
    <row r="259" spans="5:12" x14ac:dyDescent="0.25">
      <c r="E259" s="39"/>
      <c r="L259" s="39"/>
    </row>
    <row r="260" spans="5:12" x14ac:dyDescent="0.25">
      <c r="E260" s="39"/>
      <c r="L260" s="39"/>
    </row>
    <row r="261" spans="5:12" x14ac:dyDescent="0.25">
      <c r="E261" s="39"/>
      <c r="L261" s="39"/>
    </row>
    <row r="262" spans="5:12" x14ac:dyDescent="0.25">
      <c r="E262" s="39"/>
      <c r="L262" s="39"/>
    </row>
    <row r="263" spans="5:12" x14ac:dyDescent="0.25">
      <c r="E263" s="39"/>
      <c r="L263" s="39"/>
    </row>
    <row r="264" spans="5:12" x14ac:dyDescent="0.25">
      <c r="E264" s="39"/>
      <c r="L264" s="39"/>
    </row>
    <row r="265" spans="5:12" x14ac:dyDescent="0.25">
      <c r="E265" s="39"/>
      <c r="L265" s="39"/>
    </row>
    <row r="266" spans="5:12" x14ac:dyDescent="0.25">
      <c r="E266" s="39"/>
      <c r="L266" s="39"/>
    </row>
  </sheetData>
  <sheetProtection sheet="1" objects="1" scenarios="1"/>
  <mergeCells count="3">
    <mergeCell ref="B5:B6"/>
    <mergeCell ref="C5:C6"/>
    <mergeCell ref="B2:K2"/>
  </mergeCells>
  <phoneticPr fontId="0" type="noConversion"/>
  <pageMargins left="0.25" right="0.25" top="0.25" bottom="0.25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W105"/>
  <sheetViews>
    <sheetView topLeftCell="A61" zoomScale="85" zoomScaleNormal="85" workbookViewId="0">
      <selection activeCell="I102" sqref="I102"/>
    </sheetView>
  </sheetViews>
  <sheetFormatPr defaultRowHeight="15" x14ac:dyDescent="0.25"/>
  <cols>
    <col min="1" max="1" width="12.85546875" bestFit="1" customWidth="1"/>
    <col min="2" max="2" width="12.7109375" bestFit="1" customWidth="1"/>
  </cols>
  <sheetData>
    <row r="1" spans="1:2" x14ac:dyDescent="0.25">
      <c r="A1" t="s">
        <v>147</v>
      </c>
      <c r="B1" t="s">
        <v>247</v>
      </c>
    </row>
    <row r="2" spans="1:2" x14ac:dyDescent="0.25">
      <c r="A2" t="s">
        <v>148</v>
      </c>
      <c r="B2" t="s">
        <v>248</v>
      </c>
    </row>
    <row r="3" spans="1:2" x14ac:dyDescent="0.25">
      <c r="A3" t="s">
        <v>149</v>
      </c>
      <c r="B3" t="s">
        <v>249</v>
      </c>
    </row>
    <row r="4" spans="1:2" x14ac:dyDescent="0.25">
      <c r="A4" t="s">
        <v>150</v>
      </c>
      <c r="B4" t="s">
        <v>250</v>
      </c>
    </row>
    <row r="5" spans="1:2" x14ac:dyDescent="0.25">
      <c r="A5" t="s">
        <v>151</v>
      </c>
      <c r="B5" t="s">
        <v>251</v>
      </c>
    </row>
    <row r="6" spans="1:2" x14ac:dyDescent="0.25">
      <c r="A6" t="s">
        <v>152</v>
      </c>
      <c r="B6" t="s">
        <v>252</v>
      </c>
    </row>
    <row r="7" spans="1:2" x14ac:dyDescent="0.25">
      <c r="A7" t="s">
        <v>153</v>
      </c>
      <c r="B7" t="s">
        <v>253</v>
      </c>
    </row>
    <row r="8" spans="1:2" x14ac:dyDescent="0.25">
      <c r="A8" t="s">
        <v>154</v>
      </c>
      <c r="B8" t="s">
        <v>254</v>
      </c>
    </row>
    <row r="9" spans="1:2" x14ac:dyDescent="0.25">
      <c r="A9" t="s">
        <v>155</v>
      </c>
      <c r="B9" t="s">
        <v>255</v>
      </c>
    </row>
    <row r="10" spans="1:2" x14ac:dyDescent="0.25">
      <c r="A10" t="s">
        <v>156</v>
      </c>
      <c r="B10" t="s">
        <v>256</v>
      </c>
    </row>
    <row r="11" spans="1:2" x14ac:dyDescent="0.25">
      <c r="A11" t="s">
        <v>157</v>
      </c>
      <c r="B11" t="s">
        <v>257</v>
      </c>
    </row>
    <row r="12" spans="1:2" x14ac:dyDescent="0.25">
      <c r="A12" t="s">
        <v>158</v>
      </c>
      <c r="B12" t="s">
        <v>258</v>
      </c>
    </row>
    <row r="13" spans="1:2" x14ac:dyDescent="0.25">
      <c r="A13" t="s">
        <v>159</v>
      </c>
      <c r="B13" t="s">
        <v>259</v>
      </c>
    </row>
    <row r="14" spans="1:2" x14ac:dyDescent="0.25">
      <c r="A14" t="s">
        <v>160</v>
      </c>
      <c r="B14" t="s">
        <v>260</v>
      </c>
    </row>
    <row r="15" spans="1:2" x14ac:dyDescent="0.25">
      <c r="A15" t="s">
        <v>161</v>
      </c>
      <c r="B15" t="s">
        <v>261</v>
      </c>
    </row>
    <row r="16" spans="1:2" x14ac:dyDescent="0.25">
      <c r="A16" t="s">
        <v>162</v>
      </c>
      <c r="B16" t="s">
        <v>262</v>
      </c>
    </row>
    <row r="17" spans="1:2" x14ac:dyDescent="0.25">
      <c r="A17" t="s">
        <v>163</v>
      </c>
      <c r="B17" t="s">
        <v>263</v>
      </c>
    </row>
    <row r="18" spans="1:2" x14ac:dyDescent="0.25">
      <c r="A18" t="s">
        <v>164</v>
      </c>
      <c r="B18" t="s">
        <v>264</v>
      </c>
    </row>
    <row r="19" spans="1:2" x14ac:dyDescent="0.25">
      <c r="A19" t="s">
        <v>165</v>
      </c>
      <c r="B19" t="s">
        <v>265</v>
      </c>
    </row>
    <row r="20" spans="1:2" x14ac:dyDescent="0.25">
      <c r="A20" t="s">
        <v>166</v>
      </c>
      <c r="B20" t="s">
        <v>266</v>
      </c>
    </row>
    <row r="21" spans="1:2" x14ac:dyDescent="0.25">
      <c r="A21" t="s">
        <v>167</v>
      </c>
      <c r="B21" t="s">
        <v>267</v>
      </c>
    </row>
    <row r="22" spans="1:2" x14ac:dyDescent="0.25">
      <c r="A22" t="s">
        <v>168</v>
      </c>
      <c r="B22" t="s">
        <v>268</v>
      </c>
    </row>
    <row r="23" spans="1:2" x14ac:dyDescent="0.25">
      <c r="A23" t="s">
        <v>169</v>
      </c>
      <c r="B23" t="s">
        <v>269</v>
      </c>
    </row>
    <row r="24" spans="1:2" x14ac:dyDescent="0.25">
      <c r="A24" t="s">
        <v>170</v>
      </c>
      <c r="B24" t="s">
        <v>270</v>
      </c>
    </row>
    <row r="25" spans="1:2" x14ac:dyDescent="0.25">
      <c r="A25" t="s">
        <v>171</v>
      </c>
      <c r="B25" t="s">
        <v>271</v>
      </c>
    </row>
    <row r="26" spans="1:2" x14ac:dyDescent="0.25">
      <c r="A26" t="s">
        <v>172</v>
      </c>
      <c r="B26" t="s">
        <v>272</v>
      </c>
    </row>
    <row r="27" spans="1:2" x14ac:dyDescent="0.25">
      <c r="A27" t="s">
        <v>173</v>
      </c>
      <c r="B27" t="s">
        <v>273</v>
      </c>
    </row>
    <row r="28" spans="1:2" x14ac:dyDescent="0.25">
      <c r="A28" t="s">
        <v>174</v>
      </c>
      <c r="B28" t="s">
        <v>274</v>
      </c>
    </row>
    <row r="29" spans="1:2" x14ac:dyDescent="0.25">
      <c r="A29" t="s">
        <v>175</v>
      </c>
      <c r="B29" t="s">
        <v>275</v>
      </c>
    </row>
    <row r="30" spans="1:2" x14ac:dyDescent="0.25">
      <c r="A30" t="s">
        <v>176</v>
      </c>
      <c r="B30" t="s">
        <v>276</v>
      </c>
    </row>
    <row r="31" spans="1:2" x14ac:dyDescent="0.25">
      <c r="A31" t="s">
        <v>177</v>
      </c>
      <c r="B31" t="s">
        <v>277</v>
      </c>
    </row>
    <row r="32" spans="1:2" x14ac:dyDescent="0.25">
      <c r="A32" t="s">
        <v>178</v>
      </c>
      <c r="B32" t="s">
        <v>278</v>
      </c>
    </row>
    <row r="33" spans="1:2" x14ac:dyDescent="0.25">
      <c r="A33" t="s">
        <v>179</v>
      </c>
      <c r="B33" t="s">
        <v>279</v>
      </c>
    </row>
    <row r="34" spans="1:2" x14ac:dyDescent="0.25">
      <c r="A34" t="s">
        <v>180</v>
      </c>
      <c r="B34" t="s">
        <v>280</v>
      </c>
    </row>
    <row r="35" spans="1:2" x14ac:dyDescent="0.25">
      <c r="A35" t="s">
        <v>181</v>
      </c>
      <c r="B35" t="s">
        <v>281</v>
      </c>
    </row>
    <row r="36" spans="1:2" x14ac:dyDescent="0.25">
      <c r="A36" t="s">
        <v>182</v>
      </c>
      <c r="B36" t="s">
        <v>282</v>
      </c>
    </row>
    <row r="37" spans="1:2" x14ac:dyDescent="0.25">
      <c r="A37" t="s">
        <v>183</v>
      </c>
      <c r="B37" t="s">
        <v>283</v>
      </c>
    </row>
    <row r="38" spans="1:2" x14ac:dyDescent="0.25">
      <c r="A38" t="s">
        <v>184</v>
      </c>
      <c r="B38" t="s">
        <v>284</v>
      </c>
    </row>
    <row r="39" spans="1:2" x14ac:dyDescent="0.25">
      <c r="A39" t="s">
        <v>185</v>
      </c>
      <c r="B39" t="s">
        <v>285</v>
      </c>
    </row>
    <row r="40" spans="1:2" x14ac:dyDescent="0.25">
      <c r="A40" t="s">
        <v>186</v>
      </c>
      <c r="B40" t="s">
        <v>286</v>
      </c>
    </row>
    <row r="41" spans="1:2" x14ac:dyDescent="0.25">
      <c r="A41" t="s">
        <v>187</v>
      </c>
      <c r="B41" t="s">
        <v>287</v>
      </c>
    </row>
    <row r="42" spans="1:2" x14ac:dyDescent="0.25">
      <c r="A42" t="s">
        <v>188</v>
      </c>
      <c r="B42" t="s">
        <v>288</v>
      </c>
    </row>
    <row r="43" spans="1:2" x14ac:dyDescent="0.25">
      <c r="A43" t="s">
        <v>189</v>
      </c>
      <c r="B43" t="s">
        <v>289</v>
      </c>
    </row>
    <row r="44" spans="1:2" x14ac:dyDescent="0.25">
      <c r="A44" t="s">
        <v>190</v>
      </c>
      <c r="B44" t="s">
        <v>290</v>
      </c>
    </row>
    <row r="45" spans="1:2" x14ac:dyDescent="0.25">
      <c r="A45" t="s">
        <v>191</v>
      </c>
      <c r="B45" t="s">
        <v>291</v>
      </c>
    </row>
    <row r="46" spans="1:2" x14ac:dyDescent="0.25">
      <c r="A46" t="s">
        <v>192</v>
      </c>
      <c r="B46" t="s">
        <v>292</v>
      </c>
    </row>
    <row r="47" spans="1:2" x14ac:dyDescent="0.25">
      <c r="A47" t="s">
        <v>193</v>
      </c>
      <c r="B47" t="s">
        <v>293</v>
      </c>
    </row>
    <row r="48" spans="1:2" x14ac:dyDescent="0.25">
      <c r="A48" t="s">
        <v>194</v>
      </c>
      <c r="B48" t="s">
        <v>294</v>
      </c>
    </row>
    <row r="49" spans="1:2" x14ac:dyDescent="0.25">
      <c r="A49" t="s">
        <v>195</v>
      </c>
      <c r="B49" t="s">
        <v>295</v>
      </c>
    </row>
    <row r="50" spans="1:2" x14ac:dyDescent="0.25">
      <c r="A50" t="s">
        <v>196</v>
      </c>
      <c r="B50" t="s">
        <v>296</v>
      </c>
    </row>
    <row r="51" spans="1:2" x14ac:dyDescent="0.25">
      <c r="A51" t="s">
        <v>197</v>
      </c>
      <c r="B51" t="s">
        <v>297</v>
      </c>
    </row>
    <row r="52" spans="1:2" x14ac:dyDescent="0.25">
      <c r="A52" t="s">
        <v>198</v>
      </c>
      <c r="B52" t="s">
        <v>298</v>
      </c>
    </row>
    <row r="53" spans="1:2" x14ac:dyDescent="0.25">
      <c r="A53" s="6" t="s">
        <v>199</v>
      </c>
      <c r="B53" t="s">
        <v>299</v>
      </c>
    </row>
    <row r="54" spans="1:2" x14ac:dyDescent="0.25">
      <c r="A54" t="s">
        <v>200</v>
      </c>
      <c r="B54" t="s">
        <v>300</v>
      </c>
    </row>
    <row r="55" spans="1:2" x14ac:dyDescent="0.25">
      <c r="A55" t="s">
        <v>201</v>
      </c>
      <c r="B55" t="s">
        <v>301</v>
      </c>
    </row>
    <row r="56" spans="1:2" x14ac:dyDescent="0.25">
      <c r="A56" t="s">
        <v>202</v>
      </c>
      <c r="B56" t="s">
        <v>302</v>
      </c>
    </row>
    <row r="57" spans="1:2" x14ac:dyDescent="0.25">
      <c r="A57" t="s">
        <v>203</v>
      </c>
      <c r="B57" t="s">
        <v>303</v>
      </c>
    </row>
    <row r="58" spans="1:2" x14ac:dyDescent="0.25">
      <c r="A58" t="s">
        <v>204</v>
      </c>
      <c r="B58" t="s">
        <v>304</v>
      </c>
    </row>
    <row r="59" spans="1:2" x14ac:dyDescent="0.25">
      <c r="A59" t="s">
        <v>205</v>
      </c>
      <c r="B59" t="s">
        <v>305</v>
      </c>
    </row>
    <row r="60" spans="1:2" x14ac:dyDescent="0.25">
      <c r="A60" t="s">
        <v>206</v>
      </c>
      <c r="B60" t="s">
        <v>306</v>
      </c>
    </row>
    <row r="61" spans="1:2" x14ac:dyDescent="0.25">
      <c r="A61" t="s">
        <v>207</v>
      </c>
      <c r="B61" t="s">
        <v>307</v>
      </c>
    </row>
    <row r="62" spans="1:2" x14ac:dyDescent="0.25">
      <c r="A62" t="s">
        <v>208</v>
      </c>
      <c r="B62" t="s">
        <v>308</v>
      </c>
    </row>
    <row r="63" spans="1:2" x14ac:dyDescent="0.25">
      <c r="A63" t="s">
        <v>209</v>
      </c>
      <c r="B63" t="s">
        <v>309</v>
      </c>
    </row>
    <row r="64" spans="1:2" x14ac:dyDescent="0.25">
      <c r="A64" t="s">
        <v>210</v>
      </c>
      <c r="B64" t="s">
        <v>310</v>
      </c>
    </row>
    <row r="65" spans="1:2" x14ac:dyDescent="0.25">
      <c r="A65" t="s">
        <v>211</v>
      </c>
      <c r="B65" t="s">
        <v>311</v>
      </c>
    </row>
    <row r="66" spans="1:2" x14ac:dyDescent="0.25">
      <c r="A66" t="s">
        <v>212</v>
      </c>
      <c r="B66" t="s">
        <v>312</v>
      </c>
    </row>
    <row r="67" spans="1:2" x14ac:dyDescent="0.25">
      <c r="A67" t="s">
        <v>213</v>
      </c>
      <c r="B67" t="s">
        <v>313</v>
      </c>
    </row>
    <row r="68" spans="1:2" x14ac:dyDescent="0.25">
      <c r="A68" t="s">
        <v>214</v>
      </c>
      <c r="B68" t="s">
        <v>314</v>
      </c>
    </row>
    <row r="69" spans="1:2" x14ac:dyDescent="0.25">
      <c r="A69" t="s">
        <v>215</v>
      </c>
      <c r="B69" t="s">
        <v>315</v>
      </c>
    </row>
    <row r="70" spans="1:2" x14ac:dyDescent="0.25">
      <c r="A70" t="s">
        <v>216</v>
      </c>
      <c r="B70" t="s">
        <v>316</v>
      </c>
    </row>
    <row r="71" spans="1:2" x14ac:dyDescent="0.25">
      <c r="A71" t="s">
        <v>217</v>
      </c>
      <c r="B71" t="s">
        <v>317</v>
      </c>
    </row>
    <row r="72" spans="1:2" x14ac:dyDescent="0.25">
      <c r="A72" t="s">
        <v>218</v>
      </c>
      <c r="B72" t="s">
        <v>318</v>
      </c>
    </row>
    <row r="73" spans="1:2" x14ac:dyDescent="0.25">
      <c r="A73" t="s">
        <v>219</v>
      </c>
      <c r="B73" t="s">
        <v>319</v>
      </c>
    </row>
    <row r="74" spans="1:2" x14ac:dyDescent="0.25">
      <c r="A74" t="s">
        <v>220</v>
      </c>
      <c r="B74" t="s">
        <v>320</v>
      </c>
    </row>
    <row r="75" spans="1:2" x14ac:dyDescent="0.25">
      <c r="A75" t="s">
        <v>221</v>
      </c>
      <c r="B75" t="s">
        <v>321</v>
      </c>
    </row>
    <row r="76" spans="1:2" x14ac:dyDescent="0.25">
      <c r="A76" t="s">
        <v>222</v>
      </c>
      <c r="B76" t="s">
        <v>322</v>
      </c>
    </row>
    <row r="77" spans="1:2" x14ac:dyDescent="0.25">
      <c r="A77" t="s">
        <v>223</v>
      </c>
      <c r="B77" t="s">
        <v>323</v>
      </c>
    </row>
    <row r="78" spans="1:2" x14ac:dyDescent="0.25">
      <c r="A78" t="s">
        <v>224</v>
      </c>
      <c r="B78" t="s">
        <v>324</v>
      </c>
    </row>
    <row r="79" spans="1:2" x14ac:dyDescent="0.25">
      <c r="A79" t="s">
        <v>225</v>
      </c>
      <c r="B79" t="s">
        <v>325</v>
      </c>
    </row>
    <row r="80" spans="1:2" x14ac:dyDescent="0.25">
      <c r="A80" t="s">
        <v>226</v>
      </c>
      <c r="B80" t="s">
        <v>326</v>
      </c>
    </row>
    <row r="81" spans="1:2" x14ac:dyDescent="0.25">
      <c r="A81" t="s">
        <v>227</v>
      </c>
      <c r="B81" t="s">
        <v>327</v>
      </c>
    </row>
    <row r="82" spans="1:2" x14ac:dyDescent="0.25">
      <c r="A82" t="s">
        <v>228</v>
      </c>
      <c r="B82" t="s">
        <v>328</v>
      </c>
    </row>
    <row r="83" spans="1:2" x14ac:dyDescent="0.25">
      <c r="A83" t="s">
        <v>229</v>
      </c>
      <c r="B83" t="s">
        <v>329</v>
      </c>
    </row>
    <row r="84" spans="1:2" x14ac:dyDescent="0.25">
      <c r="A84" t="s">
        <v>230</v>
      </c>
      <c r="B84" t="s">
        <v>330</v>
      </c>
    </row>
    <row r="85" spans="1:2" x14ac:dyDescent="0.25">
      <c r="A85" t="s">
        <v>231</v>
      </c>
      <c r="B85" t="s">
        <v>331</v>
      </c>
    </row>
    <row r="86" spans="1:2" x14ac:dyDescent="0.25">
      <c r="A86" t="s">
        <v>232</v>
      </c>
      <c r="B86" t="s">
        <v>332</v>
      </c>
    </row>
    <row r="87" spans="1:2" x14ac:dyDescent="0.25">
      <c r="A87" t="s">
        <v>233</v>
      </c>
      <c r="B87" t="s">
        <v>333</v>
      </c>
    </row>
    <row r="88" spans="1:2" x14ac:dyDescent="0.25">
      <c r="A88" t="s">
        <v>234</v>
      </c>
      <c r="B88" t="s">
        <v>334</v>
      </c>
    </row>
    <row r="89" spans="1:2" x14ac:dyDescent="0.25">
      <c r="A89" t="s">
        <v>235</v>
      </c>
      <c r="B89" t="s">
        <v>335</v>
      </c>
    </row>
    <row r="90" spans="1:2" x14ac:dyDescent="0.25">
      <c r="A90" t="s">
        <v>236</v>
      </c>
      <c r="B90" t="s">
        <v>336</v>
      </c>
    </row>
    <row r="91" spans="1:2" x14ac:dyDescent="0.25">
      <c r="A91" t="s">
        <v>237</v>
      </c>
      <c r="B91" t="s">
        <v>337</v>
      </c>
    </row>
    <row r="92" spans="1:2" x14ac:dyDescent="0.25">
      <c r="A92" t="s">
        <v>238</v>
      </c>
      <c r="B92" t="s">
        <v>338</v>
      </c>
    </row>
    <row r="93" spans="1:2" x14ac:dyDescent="0.25">
      <c r="A93" t="s">
        <v>239</v>
      </c>
      <c r="B93" t="s">
        <v>339</v>
      </c>
    </row>
    <row r="94" spans="1:2" x14ac:dyDescent="0.25">
      <c r="A94" t="s">
        <v>240</v>
      </c>
      <c r="B94" t="s">
        <v>340</v>
      </c>
    </row>
    <row r="95" spans="1:2" x14ac:dyDescent="0.25">
      <c r="A95" t="s">
        <v>241</v>
      </c>
      <c r="B95" t="s">
        <v>341</v>
      </c>
    </row>
    <row r="96" spans="1:2" x14ac:dyDescent="0.25">
      <c r="A96" t="s">
        <v>242</v>
      </c>
      <c r="B96" t="s">
        <v>342</v>
      </c>
    </row>
    <row r="97" spans="1:101" x14ac:dyDescent="0.25">
      <c r="A97" t="s">
        <v>243</v>
      </c>
      <c r="B97" t="s">
        <v>343</v>
      </c>
    </row>
    <row r="98" spans="1:101" x14ac:dyDescent="0.25">
      <c r="A98" t="s">
        <v>244</v>
      </c>
      <c r="B98" t="s">
        <v>344</v>
      </c>
    </row>
    <row r="99" spans="1:101" x14ac:dyDescent="0.25">
      <c r="A99" t="s">
        <v>245</v>
      </c>
      <c r="B99" t="s">
        <v>345</v>
      </c>
    </row>
    <row r="100" spans="1:101" x14ac:dyDescent="0.25">
      <c r="A100" t="s">
        <v>246</v>
      </c>
      <c r="B100" t="s">
        <v>346</v>
      </c>
    </row>
    <row r="101" spans="1:101" x14ac:dyDescent="0.25">
      <c r="A101" t="s">
        <v>350</v>
      </c>
      <c r="B101" t="s">
        <v>351</v>
      </c>
    </row>
    <row r="104" spans="1:101" x14ac:dyDescent="0.25">
      <c r="A104" t="s">
        <v>147</v>
      </c>
      <c r="B104" t="s">
        <v>148</v>
      </c>
      <c r="C104" t="s">
        <v>149</v>
      </c>
      <c r="D104" t="s">
        <v>150</v>
      </c>
      <c r="E104" t="s">
        <v>151</v>
      </c>
      <c r="F104" t="s">
        <v>152</v>
      </c>
      <c r="G104" t="s">
        <v>153</v>
      </c>
      <c r="H104" t="s">
        <v>154</v>
      </c>
      <c r="I104" t="s">
        <v>155</v>
      </c>
      <c r="J104" t="s">
        <v>156</v>
      </c>
      <c r="K104" t="s">
        <v>157</v>
      </c>
      <c r="L104" t="s">
        <v>158</v>
      </c>
      <c r="M104" t="s">
        <v>159</v>
      </c>
      <c r="N104" t="s">
        <v>160</v>
      </c>
      <c r="O104" t="s">
        <v>161</v>
      </c>
      <c r="P104" t="s">
        <v>162</v>
      </c>
      <c r="Q104" t="s">
        <v>163</v>
      </c>
      <c r="R104" t="s">
        <v>164</v>
      </c>
      <c r="S104" t="s">
        <v>165</v>
      </c>
      <c r="T104" t="s">
        <v>166</v>
      </c>
      <c r="U104" t="s">
        <v>167</v>
      </c>
      <c r="V104" t="s">
        <v>168</v>
      </c>
      <c r="W104" t="s">
        <v>169</v>
      </c>
      <c r="X104" t="s">
        <v>170</v>
      </c>
      <c r="Y104" t="s">
        <v>171</v>
      </c>
      <c r="Z104" t="s">
        <v>172</v>
      </c>
      <c r="AA104" t="s">
        <v>173</v>
      </c>
      <c r="AB104" t="s">
        <v>174</v>
      </c>
      <c r="AC104" t="s">
        <v>175</v>
      </c>
      <c r="AD104" t="s">
        <v>176</v>
      </c>
      <c r="AE104" t="s">
        <v>177</v>
      </c>
      <c r="AF104" t="s">
        <v>178</v>
      </c>
      <c r="AG104" t="s">
        <v>179</v>
      </c>
      <c r="AH104" t="s">
        <v>180</v>
      </c>
      <c r="AI104" t="s">
        <v>181</v>
      </c>
      <c r="AJ104" t="s">
        <v>182</v>
      </c>
      <c r="AK104" t="s">
        <v>183</v>
      </c>
      <c r="AL104" t="s">
        <v>184</v>
      </c>
      <c r="AM104" t="s">
        <v>185</v>
      </c>
      <c r="AN104" t="s">
        <v>186</v>
      </c>
      <c r="AO104" t="s">
        <v>187</v>
      </c>
      <c r="AP104" t="s">
        <v>188</v>
      </c>
      <c r="AQ104" t="s">
        <v>189</v>
      </c>
      <c r="AR104" t="s">
        <v>190</v>
      </c>
      <c r="AS104" t="s">
        <v>191</v>
      </c>
      <c r="AT104" t="s">
        <v>192</v>
      </c>
      <c r="AU104" t="s">
        <v>193</v>
      </c>
      <c r="AV104" t="s">
        <v>194</v>
      </c>
      <c r="AW104" t="s">
        <v>195</v>
      </c>
      <c r="AX104" t="s">
        <v>196</v>
      </c>
      <c r="AY104" t="s">
        <v>197</v>
      </c>
      <c r="AZ104" t="s">
        <v>198</v>
      </c>
      <c r="BA104" s="6" t="s">
        <v>199</v>
      </c>
      <c r="BB104" t="s">
        <v>200</v>
      </c>
      <c r="BC104" t="s">
        <v>201</v>
      </c>
      <c r="BD104" t="s">
        <v>202</v>
      </c>
      <c r="BE104" t="s">
        <v>203</v>
      </c>
      <c r="BF104" t="s">
        <v>204</v>
      </c>
      <c r="BG104" t="s">
        <v>205</v>
      </c>
      <c r="BH104" t="s">
        <v>206</v>
      </c>
      <c r="BI104" t="s">
        <v>207</v>
      </c>
      <c r="BJ104" t="s">
        <v>208</v>
      </c>
      <c r="BK104" t="s">
        <v>209</v>
      </c>
      <c r="BL104" t="s">
        <v>210</v>
      </c>
      <c r="BM104" t="s">
        <v>211</v>
      </c>
      <c r="BN104" t="s">
        <v>212</v>
      </c>
      <c r="BO104" t="s">
        <v>213</v>
      </c>
      <c r="BP104" t="s">
        <v>214</v>
      </c>
      <c r="BQ104" t="s">
        <v>215</v>
      </c>
      <c r="BR104" t="s">
        <v>216</v>
      </c>
      <c r="BS104" t="s">
        <v>217</v>
      </c>
      <c r="BT104" t="s">
        <v>218</v>
      </c>
      <c r="BU104" t="s">
        <v>219</v>
      </c>
      <c r="BV104" t="s">
        <v>220</v>
      </c>
      <c r="BW104" t="s">
        <v>221</v>
      </c>
      <c r="BX104" t="s">
        <v>222</v>
      </c>
      <c r="BY104" t="s">
        <v>223</v>
      </c>
      <c r="BZ104" t="s">
        <v>224</v>
      </c>
      <c r="CA104" t="s">
        <v>225</v>
      </c>
      <c r="CB104" t="s">
        <v>226</v>
      </c>
      <c r="CC104" t="s">
        <v>227</v>
      </c>
      <c r="CD104" t="s">
        <v>228</v>
      </c>
      <c r="CE104" t="s">
        <v>229</v>
      </c>
      <c r="CF104" t="s">
        <v>230</v>
      </c>
      <c r="CG104" t="s">
        <v>231</v>
      </c>
      <c r="CH104" t="s">
        <v>232</v>
      </c>
      <c r="CI104" t="s">
        <v>233</v>
      </c>
      <c r="CJ104" t="s">
        <v>234</v>
      </c>
      <c r="CK104" t="s">
        <v>235</v>
      </c>
      <c r="CL104" t="s">
        <v>236</v>
      </c>
      <c r="CM104" t="s">
        <v>237</v>
      </c>
      <c r="CN104" t="s">
        <v>238</v>
      </c>
      <c r="CO104" t="s">
        <v>239</v>
      </c>
      <c r="CP104" t="s">
        <v>240</v>
      </c>
      <c r="CQ104" t="s">
        <v>241</v>
      </c>
      <c r="CR104" t="s">
        <v>242</v>
      </c>
      <c r="CS104" t="s">
        <v>243</v>
      </c>
      <c r="CT104" t="s">
        <v>244</v>
      </c>
      <c r="CU104" t="s">
        <v>245</v>
      </c>
      <c r="CV104" t="s">
        <v>246</v>
      </c>
      <c r="CW104" t="s">
        <v>350</v>
      </c>
    </row>
    <row r="105" spans="1:101" x14ac:dyDescent="0.25">
      <c r="A105" t="s">
        <v>247</v>
      </c>
      <c r="B105" t="s">
        <v>248</v>
      </c>
      <c r="C105" t="s">
        <v>249</v>
      </c>
      <c r="D105" t="s">
        <v>250</v>
      </c>
      <c r="E105" t="s">
        <v>251</v>
      </c>
      <c r="F105" t="s">
        <v>252</v>
      </c>
      <c r="G105" t="s">
        <v>253</v>
      </c>
      <c r="H105" t="s">
        <v>254</v>
      </c>
      <c r="I105" t="s">
        <v>255</v>
      </c>
      <c r="J105" t="s">
        <v>256</v>
      </c>
      <c r="K105" t="s">
        <v>257</v>
      </c>
      <c r="L105" t="s">
        <v>258</v>
      </c>
      <c r="M105" t="s">
        <v>259</v>
      </c>
      <c r="N105" t="s">
        <v>260</v>
      </c>
      <c r="O105" t="s">
        <v>261</v>
      </c>
      <c r="P105" t="s">
        <v>262</v>
      </c>
      <c r="Q105" t="s">
        <v>263</v>
      </c>
      <c r="R105" t="s">
        <v>264</v>
      </c>
      <c r="S105" t="s">
        <v>265</v>
      </c>
      <c r="T105" t="s">
        <v>266</v>
      </c>
      <c r="U105" t="s">
        <v>267</v>
      </c>
      <c r="V105" t="s">
        <v>268</v>
      </c>
      <c r="W105" t="s">
        <v>269</v>
      </c>
      <c r="X105" t="s">
        <v>270</v>
      </c>
      <c r="Y105" t="s">
        <v>271</v>
      </c>
      <c r="Z105" t="s">
        <v>272</v>
      </c>
      <c r="AA105" t="s">
        <v>273</v>
      </c>
      <c r="AB105" t="s">
        <v>274</v>
      </c>
      <c r="AC105" t="s">
        <v>275</v>
      </c>
      <c r="AD105" t="s">
        <v>276</v>
      </c>
      <c r="AE105" t="s">
        <v>277</v>
      </c>
      <c r="AF105" t="s">
        <v>278</v>
      </c>
      <c r="AG105" t="s">
        <v>279</v>
      </c>
      <c r="AH105" t="s">
        <v>280</v>
      </c>
      <c r="AI105" t="s">
        <v>281</v>
      </c>
      <c r="AJ105" t="s">
        <v>282</v>
      </c>
      <c r="AK105" t="s">
        <v>283</v>
      </c>
      <c r="AL105" t="s">
        <v>284</v>
      </c>
      <c r="AM105" t="s">
        <v>285</v>
      </c>
      <c r="AN105" t="s">
        <v>286</v>
      </c>
      <c r="AO105" t="s">
        <v>287</v>
      </c>
      <c r="AP105" t="s">
        <v>288</v>
      </c>
      <c r="AQ105" t="s">
        <v>289</v>
      </c>
      <c r="AR105" t="s">
        <v>290</v>
      </c>
      <c r="AS105" t="s">
        <v>291</v>
      </c>
      <c r="AT105" t="s">
        <v>292</v>
      </c>
      <c r="AU105" t="s">
        <v>293</v>
      </c>
      <c r="AV105" t="s">
        <v>294</v>
      </c>
      <c r="AW105" t="s">
        <v>295</v>
      </c>
      <c r="AX105" t="s">
        <v>296</v>
      </c>
      <c r="AY105" t="s">
        <v>297</v>
      </c>
      <c r="AZ105" t="s">
        <v>298</v>
      </c>
      <c r="BA105" t="s">
        <v>299</v>
      </c>
      <c r="BB105" t="s">
        <v>300</v>
      </c>
      <c r="BC105" t="s">
        <v>301</v>
      </c>
      <c r="BD105" t="s">
        <v>302</v>
      </c>
      <c r="BE105" t="s">
        <v>303</v>
      </c>
      <c r="BF105" t="s">
        <v>304</v>
      </c>
      <c r="BG105" t="s">
        <v>305</v>
      </c>
      <c r="BH105" t="s">
        <v>306</v>
      </c>
      <c r="BI105" t="s">
        <v>307</v>
      </c>
      <c r="BJ105" t="s">
        <v>308</v>
      </c>
      <c r="BK105" t="s">
        <v>309</v>
      </c>
      <c r="BL105" t="s">
        <v>310</v>
      </c>
      <c r="BM105" t="s">
        <v>311</v>
      </c>
      <c r="BN105" t="s">
        <v>312</v>
      </c>
      <c r="BO105" t="s">
        <v>313</v>
      </c>
      <c r="BP105" t="s">
        <v>314</v>
      </c>
      <c r="BQ105" t="s">
        <v>315</v>
      </c>
      <c r="BR105" t="s">
        <v>316</v>
      </c>
      <c r="BS105" t="s">
        <v>317</v>
      </c>
      <c r="BT105" t="s">
        <v>318</v>
      </c>
      <c r="BU105" t="s">
        <v>319</v>
      </c>
      <c r="BV105" t="s">
        <v>320</v>
      </c>
      <c r="BW105" t="s">
        <v>321</v>
      </c>
      <c r="BX105" t="s">
        <v>322</v>
      </c>
      <c r="BY105" t="s">
        <v>323</v>
      </c>
      <c r="BZ105" t="s">
        <v>324</v>
      </c>
      <c r="CA105" t="s">
        <v>325</v>
      </c>
      <c r="CB105" t="s">
        <v>326</v>
      </c>
      <c r="CC105" t="s">
        <v>327</v>
      </c>
      <c r="CD105" t="s">
        <v>328</v>
      </c>
      <c r="CE105" t="s">
        <v>329</v>
      </c>
      <c r="CF105" t="s">
        <v>330</v>
      </c>
      <c r="CG105" t="s">
        <v>331</v>
      </c>
      <c r="CH105" t="s">
        <v>332</v>
      </c>
      <c r="CI105" t="s">
        <v>333</v>
      </c>
      <c r="CJ105" t="s">
        <v>334</v>
      </c>
      <c r="CK105" t="s">
        <v>335</v>
      </c>
      <c r="CL105" t="s">
        <v>336</v>
      </c>
      <c r="CM105" t="s">
        <v>337</v>
      </c>
      <c r="CN105" t="s">
        <v>338</v>
      </c>
      <c r="CO105" t="s">
        <v>339</v>
      </c>
      <c r="CP105" t="s">
        <v>340</v>
      </c>
      <c r="CQ105" t="s">
        <v>341</v>
      </c>
      <c r="CR105" t="s">
        <v>342</v>
      </c>
      <c r="CS105" t="s">
        <v>343</v>
      </c>
      <c r="CT105" t="s">
        <v>344</v>
      </c>
      <c r="CU105" t="s">
        <v>345</v>
      </c>
      <c r="CV105" t="s">
        <v>346</v>
      </c>
      <c r="CW105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Service Center Information</vt:lpstr>
      <vt:lpstr>Usage (2)</vt:lpstr>
      <vt:lpstr>Product List</vt:lpstr>
      <vt:lpstr>Salaries_Benefits</vt:lpstr>
      <vt:lpstr>Other Costs</vt:lpstr>
      <vt:lpstr>Depreciation</vt:lpstr>
      <vt:lpstr>Surplus_Deficit</vt:lpstr>
      <vt:lpstr>Calculated Rates</vt:lpstr>
      <vt:lpstr>Usage no merge</vt:lpstr>
      <vt:lpstr>With Merge</vt:lpstr>
      <vt:lpstr>Sheet5</vt:lpstr>
      <vt:lpstr>'Calculated Rates'!Print_Titles</vt:lpstr>
      <vt:lpstr>'Other Costs'!Print_Titles</vt:lpstr>
      <vt:lpstr>Salaries_Benefits!Print_Titles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Aggarwal</dc:creator>
  <cp:lastModifiedBy>Amy Paulsen</cp:lastModifiedBy>
  <cp:lastPrinted>2003-10-24T16:00:15Z</cp:lastPrinted>
  <dcterms:created xsi:type="dcterms:W3CDTF">2000-05-05T15:31:17Z</dcterms:created>
  <dcterms:modified xsi:type="dcterms:W3CDTF">2023-06-02T14:07:30Z</dcterms:modified>
</cp:coreProperties>
</file>